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8" documentId="120_S{2AC9BD13-BADA-5192-A53E-5A8FF88502F6}" xr6:coauthVersionLast="47" xr6:coauthVersionMax="47" xr10:uidLastSave="{44931DBA-DCA0-4CBA-B045-979C12385F8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<sst xmlns="http://schemas.openxmlformats.org/spreadsheetml/2006/main" count="181537" uniqueCount="39147">
  <si>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</si>
  <si>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</si>
  <si>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</si>
  <si>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</si>
  <si>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</si>
  <si>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</si>
  <si>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</si>
  <si>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</si>
  <si>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</si>
  <si>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</si>
  <si>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</si>
  <si>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</si>
  <si>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</si>
  <si>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</si>
  <si>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</si>
  <si>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</si>
  <si>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</si>
  <si>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</si>
  <si>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</si>
  <si>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</si>
  <si>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</si>
  <si>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</si>
  <si>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</si>
  <si>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</si>
  <si>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</si>
  <si>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</si>
  <si>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</si>
  <si>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</si>
  <si>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</si>
  <si>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</si>
  <si>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</si>
  <si>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</si>
  <si>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</si>
  <si>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</si>
  <si>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</si>
  <si>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</si>
  <si>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</si>
  <si>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</si>
  <si>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</si>
  <si>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</si>
  <si>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</si>
  <si>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</si>
  <si>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</si>
  <si>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</si>
  <si>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</si>
  <si>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</si>
  <si>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</si>
  <si>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</si>
  <si>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</si>
  <si>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</si>
  <si>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</si>
  <si>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</si>
  <si>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</si>
  <si>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</si>
  <si>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</si>
  <si>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</si>
  <si>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</si>
  <si>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</si>
  <si>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</si>
  <si>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</si>
  <si>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</si>
  <si>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</si>
  <si>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</si>
  <si>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</si>
  <si>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</si>
  <si>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</si>
  <si>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</si>
  <si>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</si>
  <si>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</si>
  <si>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</si>
  <si>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</si>
  <si>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</si>
  <si>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</si>
  <si>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</si>
  <si>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</si>
  <si>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</si>
  <si>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</si>
  <si>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</si>
  <si>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</si>
  <si>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</si>
  <si>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</si>
  <si>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</si>
  <si>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</si>
  <si>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</si>
  <si>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</si>
  <si>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</si>
  <si>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</si>
  <si>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</si>
  <si>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</si>
  <si>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</si>
  <si>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</si>
  <si>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</si>
  <si>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</si>
  <si>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</si>
  <si>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</si>
  <si>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</si>
  <si>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</si>
  <si>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</si>
  <si>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</si>
  <si>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</si>
  <si>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</si>
  <si>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</si>
  <si>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</si>
  <si>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</si>
  <si>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</si>
  <si>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</si>
  <si>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</si>
  <si>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</si>
  <si>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</si>
  <si>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</si>
  <si>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</si>
  <si>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</si>
  <si>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</si>
  <si>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</si>
  <si>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</si>
  <si>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</si>
  <si>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</si>
  <si>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</si>
  <si>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</si>
  <si>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</si>
  <si>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</si>
  <si>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</si>
  <si>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</si>
  <si>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</si>
  <si>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</si>
  <si>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</si>
  <si>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</si>
  <si>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</si>
  <si>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</si>
  <si>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</si>
  <si>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</si>
  <si>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</si>
  <si>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</si>
  <si>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</si>
  <si>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</si>
  <si>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</si>
  <si>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</si>
  <si>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</si>
  <si>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</si>
  <si>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</si>
  <si>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</si>
  <si>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</si>
  <si>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</si>
  <si>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</si>
  <si>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</si>
  <si>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</si>
  <si>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</si>
  <si>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</si>
  <si>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</si>
  <si>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</si>
  <si>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</si>
  <si>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</si>
  <si>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</si>
  <si>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</si>
  <si>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</si>
  <si>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</si>
  <si>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</si>
  <si>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</si>
  <si>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</si>
  <si>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</si>
  <si>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</si>
  <si>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</si>
  <si>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</si>
  <si>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</si>
  <si>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</si>
  <si>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</si>
  <si>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</si>
  <si>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</si>
  <si>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</si>
  <si>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</si>
  <si>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</si>
  <si>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</si>
  <si>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</si>
  <si>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</si>
  <si>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</si>
  <si>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</si>
  <si>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</si>
  <si>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</si>
  <si>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</si>
  <si>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</si>
  <si>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</si>
  <si>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</si>
  <si>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</si>
  <si>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</si>
  <si>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</si>
  <si>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</si>
  <si>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</si>
  <si>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</si>
  <si>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</si>
  <si>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</si>
  <si>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</si>
  <si>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</si>
  <si>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</si>
  <si>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</si>
  <si>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</si>
  <si>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</si>
  <si>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</si>
  <si>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</si>
  <si>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</si>
  <si>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</si>
  <si>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</si>
  <si>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</si>
  <si>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</si>
  <si>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</si>
  <si>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</si>
  <si>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</si>
  <si>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</si>
  <si>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</si>
  <si>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</si>
  <si>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</si>
  <si>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</si>
  <si>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</si>
  <si>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</si>
  <si>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</si>
  <si>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</si>
  <si>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</si>
  <si>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</si>
  <si>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</si>
  <si>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</si>
  <si>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</si>
  <si>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</si>
  <si>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</si>
  <si>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</si>
  <si>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</si>
  <si>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</si>
  <si>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</si>
  <si>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</si>
  <si>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</si>
  <si>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</si>
  <si>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</si>
  <si>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</si>
  <si>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</si>
  <si>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</si>
  <si>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</si>
  <si>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</si>
  <si>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</si>
  <si>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</si>
  <si>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</si>
  <si>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</si>
  <si>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</si>
  <si>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</si>
  <si>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</si>
  <si>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</si>
  <si>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</si>
  <si>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</si>
  <si>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</si>
  <si>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</si>
  <si>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</si>
  <si>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</si>
  <si>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</si>
  <si>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</si>
  <si>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</si>
  <si>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</si>
  <si>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</si>
  <si>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</si>
  <si>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</si>
  <si>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</si>
  <si>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</si>
  <si>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</si>
  <si>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</si>
  <si>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</si>
  <si>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</si>
  <si>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</si>
  <si>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</si>
  <si>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</si>
  <si>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</si>
  <si>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</si>
  <si>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</si>
  <si>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</si>
  <si>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</si>
  <si>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</si>
  <si>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</si>
  <si>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</si>
  <si>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</si>
  <si>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</si>
  <si>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</si>
  <si>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</si>
  <si>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</si>
  <si>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</si>
  <si>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</si>
  <si>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</si>
  <si>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</si>
  <si>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</si>
  <si>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</si>
  <si>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</si>
  <si>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</si>
  <si>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</si>
  <si>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</si>
  <si>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</si>
  <si>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</si>
  <si>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</si>
  <si>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</si>
  <si>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</si>
  <si>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</si>
  <si>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</si>
  <si>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</si>
  <si>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</si>
  <si>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</si>
  <si>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</si>
  <si>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</si>
  <si>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</si>
  <si>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</si>
  <si>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</si>
  <si>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</si>
  <si>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</si>
  <si>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</si>
  <si>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</si>
  <si>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</si>
  <si>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</si>
  <si>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</si>
  <si>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</si>
  <si>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</si>
  <si>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</si>
  <si>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</si>
  <si>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</si>
  <si>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</si>
  <si>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</si>
  <si>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</si>
  <si>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</si>
  <si>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</si>
  <si>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</si>
  <si>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</si>
  <si>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</si>
  <si>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</si>
  <si>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</si>
  <si>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</si>
  <si>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</si>
  <si>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</si>
  <si>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</si>
  <si>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</si>
  <si>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</si>
  <si>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</si>
  <si>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</si>
  <si>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</si>
  <si>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</si>
  <si>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</si>
  <si>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</si>
  <si>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</si>
  <si>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</si>
  <si>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</si>
  <si>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</si>
  <si>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</si>
  <si>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</si>
  <si>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</si>
  <si>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</si>
  <si>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</si>
  <si>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</si>
  <si>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</si>
  <si>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</si>
  <si>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</si>
  <si>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</si>
  <si>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</si>
  <si>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</si>
  <si>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</si>
  <si>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</si>
  <si>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</si>
  <si>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</si>
  <si>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</si>
  <si>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</si>
  <si>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</si>
  <si>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</si>
  <si>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</si>
  <si>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</si>
  <si>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</si>
  <si>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</si>
  <si>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</si>
  <si>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</si>
  <si>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</si>
  <si>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</si>
  <si>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</si>
  <si>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</si>
  <si>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</si>
  <si>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</si>
  <si>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</si>
  <si>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</si>
  <si>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</si>
  <si>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</si>
  <si>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</si>
  <si>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</si>
  <si>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</si>
  <si>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</si>
  <si>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</si>
  <si>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</si>
  <si>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</si>
  <si>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</si>
  <si>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</si>
  <si>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</si>
  <si>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</si>
  <si>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</si>
  <si>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</si>
  <si>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</si>
  <si>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</si>
  <si>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</si>
  <si>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</si>
  <si>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</si>
  <si>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</si>
  <si>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</si>
  <si>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</si>
  <si>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</si>
  <si>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</si>
  <si>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</si>
  <si>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</si>
  <si>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</si>
  <si>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</si>
  <si>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</si>
  <si>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</si>
  <si>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</si>
  <si>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</si>
  <si>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</si>
  <si>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</si>
  <si>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</si>
  <si>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</si>
  <si>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</si>
  <si>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</si>
  <si>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</si>
  <si>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</si>
  <si>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</si>
  <si>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</si>
  <si>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</si>
  <si>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</si>
  <si>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</si>
  <si>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</si>
  <si>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</si>
  <si>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</si>
  <si>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</si>
  <si>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</si>
  <si>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</si>
  <si>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</si>
  <si>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</si>
  <si>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</si>
  <si>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</si>
  <si>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</si>
  <si>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</si>
  <si>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</si>
  <si>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</si>
  <si>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</si>
  <si>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</si>
  <si>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</si>
  <si>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</si>
  <si>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</si>
  <si>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</si>
  <si>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</si>
  <si>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</si>
  <si>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</si>
  <si>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</si>
  <si>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</si>
  <si>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</si>
  <si>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</si>
  <si>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</si>
  <si>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</si>
  <si>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</si>
  <si>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</si>
  <si>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</si>
  <si>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</si>
  <si>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</si>
  <si>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</si>
  <si>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</si>
  <si>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</si>
  <si>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</si>
  <si>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</si>
  <si>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</si>
  <si>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</si>
  <si>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</si>
  <si>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</si>
  <si>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</si>
  <si>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</si>
  <si>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</si>
  <si>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</si>
  <si>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</si>
  <si>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</si>
  <si>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</si>
  <si>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</si>
  <si>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</si>
  <si>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</si>
  <si>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</si>
  <si>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</si>
  <si>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</si>
  <si>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</si>
  <si>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</si>
  <si>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</si>
  <si>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</si>
  <si>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</si>
  <si>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</si>
  <si>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</si>
  <si>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</si>
  <si>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</si>
  <si>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</si>
  <si>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</si>
  <si>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</si>
  <si>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</si>
  <si>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</si>
  <si>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</si>
  <si>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</si>
  <si>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</si>
  <si>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</si>
  <si>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</si>
  <si>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</si>
  <si>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</si>
  <si>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</si>
  <si>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</si>
  <si>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</si>
  <si>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</si>
  <si>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</si>
  <si>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</si>
  <si>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</si>
  <si>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</si>
  <si>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</si>
  <si>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</si>
  <si>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</si>
  <si>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</si>
  <si>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</si>
  <si>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</si>
  <si>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</si>
  <si>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</si>
  <si>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</si>
  <si>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</si>
  <si>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</si>
  <si>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</si>
  <si>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</si>
  <si>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</si>
  <si>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</si>
  <si>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</si>
  <si>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</si>
  <si>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</si>
  <si>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</si>
  <si>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</si>
  <si>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</si>
  <si>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</si>
  <si>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</si>
  <si>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</si>
  <si>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</si>
  <si>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</si>
  <si>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</si>
  <si>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</si>
  <si>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</si>
  <si>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</si>
  <si>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</si>
  <si>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</si>
  <si>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</si>
  <si>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</si>
  <si>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</si>
  <si>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</si>
  <si>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</si>
  <si>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</si>
  <si>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</si>
  <si>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</si>
  <si>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</si>
  <si>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</si>
  <si>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</si>
  <si>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</si>
  <si>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</si>
  <si>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</si>
  <si>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</si>
  <si>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</si>
  <si>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</si>
  <si>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</si>
  <si>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</si>
  <si>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</si>
  <si>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</si>
  <si>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</si>
  <si>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</si>
  <si>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</si>
  <si>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</si>
  <si>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</si>
  <si>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</si>
  <si>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</si>
  <si>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</si>
  <si>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</si>
  <si>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</si>
  <si>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</si>
  <si>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</si>
  <si>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</si>
  <si>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</si>
  <si>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</si>
  <si>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</si>
  <si>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</si>
  <si>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</si>
  <si>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</si>
  <si>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</si>
  <si>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</si>
  <si>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</si>
  <si>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</si>
  <si>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</si>
  <si>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</si>
  <si>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</si>
  <si>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</si>
  <si>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</si>
  <si>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</si>
  <si>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</si>
  <si>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</si>
  <si>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</si>
  <si>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</si>
  <si>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</si>
  <si>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</si>
  <si>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</si>
  <si>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</si>
  <si>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</si>
  <si>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</si>
  <si>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</si>
  <si>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</si>
  <si>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</si>
  <si>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</si>
  <si>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</si>
  <si>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</si>
  <si>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</si>
  <si>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</si>
  <si>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</si>
  <si>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</si>
  <si>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</si>
  <si>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</si>
  <si>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</si>
  <si>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</si>
  <si>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</si>
  <si>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</si>
  <si>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</si>
  <si>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</si>
  <si>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</si>
  <si>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</si>
  <si>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</si>
  <si>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</si>
  <si>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</si>
  <si>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</si>
  <si>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</si>
  <si>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</si>
  <si>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</si>
  <si>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</si>
  <si>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</si>
  <si>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</si>
  <si>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</si>
  <si>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</si>
  <si>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</si>
  <si>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</si>
  <si>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</si>
  <si>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</si>
  <si>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</si>
  <si>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</si>
  <si>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</si>
  <si>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</si>
  <si>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</si>
  <si>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</si>
  <si>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</si>
  <si>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</si>
  <si>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</si>
  <si>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</si>
  <si>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</si>
  <si>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</si>
  <si>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</si>
  <si>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</si>
  <si>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</si>
  <si>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</si>
  <si>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</si>
  <si>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</si>
  <si>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</si>
  <si>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</si>
  <si>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</si>
  <si>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</si>
  <si>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</si>
  <si>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</si>
  <si>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</si>
  <si>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</si>
  <si>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</si>
  <si>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</si>
  <si>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</si>
  <si>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</si>
  <si>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</si>
  <si>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</si>
  <si>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</si>
  <si>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</si>
  <si>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</si>
  <si>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</si>
  <si>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</si>
  <si>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</si>
  <si>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</si>
  <si>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</si>
  <si>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</si>
  <si>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</si>
  <si>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</si>
  <si>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</si>
  <si>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</si>
  <si>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</si>
  <si>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</si>
  <si>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</si>
  <si>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</si>
  <si>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</si>
  <si>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</si>
  <si>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</si>
  <si>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</si>
  <si>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</si>
  <si>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</si>
  <si>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</si>
  <si>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</si>
  <si>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</si>
  <si>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</si>
  <si>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</si>
  <si>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</si>
  <si>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</si>
  <si>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</si>
  <si>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</si>
  <si>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</si>
  <si>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</si>
  <si>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</si>
  <si>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</si>
  <si>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</si>
  <si>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</si>
  <si>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</si>
  <si>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</si>
  <si>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</si>
  <si>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</si>
  <si>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</si>
  <si>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</si>
  <si>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</si>
  <si>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</si>
  <si>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</si>
  <si>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</si>
  <si>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</si>
  <si>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</si>
  <si>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</si>
  <si>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</si>
  <si>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</si>
  <si>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</si>
  <si>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</si>
  <si>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</si>
  <si>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</si>
  <si>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</si>
  <si>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</si>
  <si>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</si>
  <si>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</si>
  <si>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</si>
  <si>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</si>
  <si>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</si>
  <si>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</si>
  <si>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</si>
  <si>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</si>
  <si>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</si>
  <si>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</si>
  <si>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</si>
  <si>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</si>
  <si>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</si>
  <si>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</si>
  <si>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</si>
  <si>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</si>
  <si>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</si>
  <si>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</si>
  <si>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</si>
  <si>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</si>
  <si>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</si>
  <si>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</si>
  <si>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</si>
  <si>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</si>
  <si>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</si>
  <si>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</si>
  <si>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</si>
  <si>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</si>
  <si>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</si>
  <si>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</si>
  <si>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</si>
  <si>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</si>
  <si>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</si>
  <si>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</si>
  <si>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</si>
  <si>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</si>
  <si>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</si>
  <si>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</si>
  <si>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</si>
  <si>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</si>
  <si>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</si>
  <si>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</si>
  <si>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</si>
  <si>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</si>
  <si>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</si>
  <si>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</si>
  <si>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</si>
  <si>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</si>
  <si>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</si>
  <si>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</si>
  <si>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</si>
  <si>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</si>
  <si>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</si>
  <si>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</si>
  <si>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</si>
  <si>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</si>
  <si>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</si>
  <si>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</si>
  <si>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</si>
  <si>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</si>
  <si>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</si>
  <si>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</si>
  <si>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</si>
  <si>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</si>
  <si>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</si>
  <si>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</si>
  <si>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</si>
  <si>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</si>
  <si>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</si>
  <si>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</si>
  <si>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</si>
  <si>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</si>
  <si>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</si>
  <si>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</si>
  <si>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</si>
  <si>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</si>
  <si>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</si>
  <si>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</si>
  <si>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</si>
  <si>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</si>
  <si>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</si>
  <si>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</si>
  <si>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</si>
  <si>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</si>
  <si>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</si>
  <si>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</si>
  <si>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</si>
  <si>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</si>
  <si>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</si>
  <si>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</si>
  <si>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</si>
  <si>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</si>
  <si>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</si>
  <si>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</si>
  <si>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</si>
  <si>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</si>
  <si>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</si>
  <si>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</si>
  <si>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</si>
  <si>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</si>
  <si>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</si>
  <si>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</si>
  <si>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</si>
  <si>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</si>
  <si>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</si>
  <si>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</si>
  <si>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</si>
  <si>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</si>
  <si>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</si>
  <si>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</si>
  <si>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</si>
  <si>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</si>
  <si>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</si>
  <si>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</si>
  <si>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</si>
  <si>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</si>
  <si>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</si>
  <si>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</si>
  <si>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</si>
  <si>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</si>
  <si>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</si>
  <si>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</si>
  <si>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</si>
  <si>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</si>
  <si>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</si>
  <si>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</si>
  <si>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</si>
  <si>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</si>
  <si>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</si>
  <si>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</si>
  <si>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</si>
  <si>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</si>
  <si>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</si>
  <si>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</si>
  <si>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</si>
  <si>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</si>
  <si>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</si>
  <si>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</si>
  <si>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</si>
  <si>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</si>
  <si>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</si>
  <si>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</si>
  <si>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</si>
  <si>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</si>
  <si>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</si>
  <si>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</si>
  <si>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</si>
  <si>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</si>
  <si>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</si>
  <si>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</si>
  <si>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</si>
  <si>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</si>
  <si>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</si>
  <si>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</si>
  <si>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</si>
  <si>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</si>
  <si>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</si>
  <si>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</si>
  <si>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</si>
  <si>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</si>
  <si>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</si>
  <si>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</si>
  <si>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</si>
  <si>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</si>
  <si>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</si>
  <si>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</si>
  <si>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</si>
  <si>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</si>
  <si>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</si>
  <si>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</si>
  <si>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</si>
  <si>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</si>
  <si>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</si>
  <si>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</si>
  <si>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</si>
  <si>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</si>
  <si>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</si>
  <si>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</si>
  <si>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</si>
  <si>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</si>
  <si>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</si>
  <si>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</si>
  <si>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</si>
  <si>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</si>
  <si>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</si>
  <si>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</si>
  <si>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</si>
  <si>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</si>
  <si>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</si>
  <si>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</si>
  <si>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</si>
  <si>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</si>
  <si>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</si>
  <si>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</si>
  <si>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</si>
  <si>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</si>
  <si>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</si>
  <si>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</si>
  <si>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</si>
  <si>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</si>
  <si>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</si>
  <si>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</si>
  <si>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</si>
  <si>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</si>
  <si>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</si>
  <si>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</si>
  <si>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</si>
  <si>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</si>
  <si>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</si>
  <si>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</si>
  <si>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</si>
  <si>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</si>
  <si>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</si>
  <si>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</si>
  <si>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</si>
  <si>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</si>
  <si>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</si>
  <si>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</si>
  <si>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</si>
  <si>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</si>
  <si>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</si>
  <si>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</si>
  <si>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</si>
  <si>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</si>
  <si>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</si>
  <si>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</si>
  <si>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</si>
  <si>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</si>
  <si>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</si>
  <si>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</si>
  <si>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</si>
  <si>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</si>
  <si>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</si>
  <si>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</si>
  <si>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</si>
  <si>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</si>
  <si>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</si>
  <si>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</si>
  <si>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</si>
  <si>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</si>
  <si>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</si>
  <si>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</si>
  <si>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</si>
  <si>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</si>
  <si>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</si>
  <si>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</si>
  <si>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</si>
  <si>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</si>
  <si>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</si>
  <si>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</si>
  <si>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</si>
  <si>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</si>
  <si>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</si>
  <si>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</si>
  <si>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</si>
  <si>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</si>
  <si>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</si>
  <si>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</si>
  <si>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</si>
  <si>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</si>
  <si>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</si>
  <si>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</si>
  <si>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</si>
  <si>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</si>
  <si>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</si>
  <si>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</si>
  <si>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</si>
  <si>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</si>
  <si>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</si>
  <si>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</si>
  <si>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</si>
  <si>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</si>
  <si>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</si>
  <si>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</si>
  <si>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</si>
  <si>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</si>
  <si>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</si>
  <si>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</si>
  <si>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</si>
  <si>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</si>
  <si>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</si>
  <si>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</si>
  <si>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</si>
  <si>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</si>
  <si>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</si>
  <si>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</si>
  <si>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</si>
  <si>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</si>
  <si>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</si>
  <si>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</si>
  <si>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</si>
  <si>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</si>
  <si>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</si>
  <si>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</si>
  <si>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</si>
  <si>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</si>
  <si>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</si>
  <si>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</si>
  <si>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</si>
  <si>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</si>
  <si>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</si>
  <si>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</si>
  <si>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</si>
  <si>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</si>
  <si>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</si>
  <si>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</si>
  <si>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</si>
  <si>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</si>
  <si>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</si>
  <si>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</si>
  <si>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</si>
  <si>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</si>
  <si>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</si>
  <si>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</si>
  <si>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</si>
  <si>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</si>
  <si>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</si>
  <si>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</si>
  <si>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</si>
  <si>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</si>
  <si>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</si>
  <si>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</si>
  <si>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</si>
  <si>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</si>
  <si>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</si>
  <si>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</si>
  <si>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</si>
  <si>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</si>
  <si>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</si>
  <si>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</si>
  <si>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</si>
  <si>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</si>
  <si>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</si>
  <si>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</si>
  <si>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</si>
  <si>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</si>
  <si>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</si>
  <si>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</si>
  <si>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</si>
  <si>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</si>
  <si>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</si>
  <si>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</si>
  <si>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</si>
  <si>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</si>
  <si>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</si>
  <si>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</si>
  <si>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</si>
  <si>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</si>
  <si>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</si>
  <si>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</si>
  <si>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</si>
  <si>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</si>
  <si>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</si>
  <si>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</si>
  <si>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</si>
  <si>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</si>
  <si>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</si>
  <si>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</si>
  <si>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</si>
  <si>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</si>
  <si>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</si>
  <si>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</si>
  <si>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</si>
  <si>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</si>
  <si>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</si>
  <si>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</si>
  <si>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</si>
  <si>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</si>
  <si>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</si>
  <si>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</si>
  <si>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</si>
  <si>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</si>
  <si>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</si>
  <si>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</si>
  <si>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</si>
  <si>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</si>
  <si>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</si>
  <si>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</si>
  <si>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</si>
  <si>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</si>
  <si>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</si>
  <si>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</si>
  <si>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</si>
  <si>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</si>
  <si>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</si>
  <si>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</si>
  <si>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</si>
  <si>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</si>
  <si>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</si>
  <si>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</si>
  <si>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</si>
  <si>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</si>
  <si>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</si>
  <si>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</si>
  <si>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</si>
  <si>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</si>
  <si>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</si>
  <si>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</si>
  <si>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</si>
  <si>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</si>
  <si>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</si>
  <si>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</si>
  <si>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</si>
  <si>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</si>
  <si>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</si>
  <si>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</si>
  <si>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</si>
  <si>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</si>
  <si>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</si>
  <si>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</si>
  <si>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</si>
  <si>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</si>
  <si>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</si>
  <si>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</si>
  <si>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</si>
  <si>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</si>
  <si>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</si>
  <si>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</si>
  <si>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</si>
  <si>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</si>
  <si>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</si>
  <si>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</si>
  <si>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</si>
  <si>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</si>
  <si>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</si>
  <si>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</si>
  <si>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</si>
  <si>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</si>
  <si>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</si>
  <si>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</si>
  <si>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</si>
  <si>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</si>
  <si>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</si>
  <si>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</si>
  <si>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</si>
  <si>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</si>
  <si>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</si>
  <si>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</si>
  <si>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</si>
  <si>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</si>
  <si>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</si>
  <si>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</si>
  <si>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</si>
  <si>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</si>
  <si>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</si>
  <si>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</si>
  <si>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</si>
  <si>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</si>
  <si>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</si>
  <si>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</si>
  <si>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</si>
  <si>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</si>
  <si>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</si>
  <si>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</si>
  <si>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</si>
  <si>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</si>
  <si>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</si>
  <si>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</si>
  <si>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</si>
  <si>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</si>
  <si>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</si>
  <si>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</si>
  <si>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</si>
  <si>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</si>
  <si>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</si>
  <si>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</si>
  <si>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</si>
  <si>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</si>
  <si>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</si>
  <si>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</si>
  <si>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</si>
  <si>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</si>
  <si>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</si>
  <si>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</si>
  <si>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</si>
  <si>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</si>
  <si>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</si>
  <si>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</si>
  <si>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</si>
  <si>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</si>
  <si>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</si>
  <si>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</si>
  <si>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</si>
  <si>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</si>
  <si>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</si>
  <si>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</si>
  <si>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</si>
  <si>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</si>
  <si>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</si>
  <si>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</si>
  <si>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</si>
  <si>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</si>
  <si>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</si>
  <si>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</si>
  <si>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</si>
  <si>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</si>
  <si>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</si>
  <si>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</si>
  <si>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</si>
  <si>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</si>
  <si>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</si>
  <si>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</si>
  <si>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</si>
  <si>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</si>
  <si>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</si>
  <si>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</si>
  <si>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</si>
  <si>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</si>
  <si>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</si>
  <si>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</si>
  <si>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</si>
  <si>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</si>
  <si>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</si>
  <si>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</si>
  <si>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</si>
  <si>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</si>
  <si>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</si>
  <si>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</si>
  <si>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</si>
  <si>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</si>
  <si>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</si>
  <si>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</si>
  <si>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</si>
  <si>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</si>
  <si>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</si>
  <si>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</si>
  <si>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</si>
  <si>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</si>
  <si>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</si>
  <si>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</si>
  <si>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</si>
  <si>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</si>
  <si>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</si>
  <si>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</si>
  <si>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</si>
  <si>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</si>
  <si>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</si>
  <si>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</si>
  <si>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</si>
  <si>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</si>
  <si>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</si>
  <si>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</si>
  <si>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</si>
  <si>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</si>
  <si>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</si>
  <si>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</si>
  <si>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</si>
  <si>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</si>
  <si>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</si>
  <si>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</si>
  <si>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</si>
  <si>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</si>
  <si>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</si>
  <si>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</si>
  <si>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</si>
  <si>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</si>
  <si>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</si>
  <si>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</si>
  <si>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</si>
  <si>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</si>
  <si>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</si>
  <si>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</si>
  <si>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</si>
  <si>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</si>
  <si>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</si>
  <si>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</si>
  <si>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</si>
  <si>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</si>
  <si>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</si>
  <si>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</si>
  <si>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</si>
  <si>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</si>
  <si>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</si>
  <si>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</si>
  <si>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</si>
  <si>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</si>
  <si>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</si>
  <si>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</si>
  <si>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</si>
  <si>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</si>
  <si>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</si>
  <si>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</si>
  <si>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</si>
  <si>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</si>
  <si>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</si>
  <si>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</si>
  <si>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</si>
  <si>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</si>
  <si>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</si>
  <si>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</si>
  <si>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</si>
  <si>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</si>
  <si>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</si>
  <si>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</si>
  <si>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</si>
  <si>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</si>
  <si>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</si>
  <si>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</si>
  <si>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</si>
  <si>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</si>
  <si>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</si>
  <si>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</si>
  <si>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</si>
  <si>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</si>
  <si>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</si>
  <si>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</si>
  <si>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</si>
  <si>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</si>
  <si>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</si>
  <si>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</si>
  <si>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</si>
  <si>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</si>
  <si>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</si>
  <si>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</si>
  <si>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</si>
  <si>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</si>
  <si>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</si>
  <si>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</si>
  <si>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</si>
  <si>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</si>
  <si>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</si>
  <si>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</si>
  <si>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</si>
  <si>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</si>
  <si>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</si>
  <si>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</si>
  <si>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</si>
  <si>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</si>
  <si>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</si>
  <si>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</si>
  <si>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</si>
  <si>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</si>
  <si>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</si>
  <si>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</si>
  <si>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</si>
  <si>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</si>
  <si>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</si>
  <si>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</si>
  <si>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</si>
  <si>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</si>
  <si>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</si>
  <si>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</si>
  <si>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</si>
  <si>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</si>
  <si>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</si>
  <si>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</si>
  <si>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</si>
  <si>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</si>
  <si>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</si>
  <si>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</si>
  <si>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</si>
  <si>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</si>
  <si>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</si>
  <si>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</si>
  <si>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</si>
  <si>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</si>
  <si>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</si>
  <si>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</si>
  <si>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</si>
  <si>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</si>
  <si>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</si>
  <si>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</si>
  <si>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</si>
  <si>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</si>
  <si>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</si>
  <si>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</si>
  <si>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</si>
  <si>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</si>
  <si>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</si>
  <si>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</si>
  <si>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</si>
  <si>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</si>
  <si>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</si>
  <si>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</si>
  <si>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</si>
  <si>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</si>
  <si>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</si>
  <si>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</si>
  <si>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</si>
  <si>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</si>
  <si>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</si>
  <si>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</si>
  <si>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</si>
  <si>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</si>
  <si>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</si>
  <si>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</si>
  <si>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</si>
  <si>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</si>
  <si>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</si>
  <si>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</si>
  <si>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</si>
  <si>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</si>
  <si>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</si>
  <si>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</si>
  <si>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</si>
  <si>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</si>
  <si>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</si>
  <si>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</si>
  <si>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</si>
  <si>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</si>
  <si>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</si>
  <si>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</si>
  <si>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</si>
  <si>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</si>
  <si>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</si>
  <si>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</si>
  <si>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</si>
  <si>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</si>
  <si>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</si>
  <si>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</si>
  <si>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</si>
  <si>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</si>
  <si>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</si>
  <si>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</si>
  <si>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</si>
  <si>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</si>
  <si>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</si>
  <si>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</si>
  <si>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</si>
  <si>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</si>
  <si>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</si>
  <si>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</si>
  <si>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</si>
  <si>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</si>
  <si>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</si>
  <si>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</si>
  <si>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</si>
  <si>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</si>
  <si>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</si>
  <si>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</si>
  <si>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</si>
  <si>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</si>
  <si>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</si>
  <si>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</si>
  <si>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</si>
  <si>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</si>
  <si>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</si>
  <si>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</si>
  <si>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</si>
  <si>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</si>
  <si>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</si>
  <si>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</si>
  <si>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</si>
  <si>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</si>
  <si>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</si>
  <si>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</si>
  <si>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</si>
  <si>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</si>
  <si>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</si>
  <si>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</si>
  <si>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</si>
  <si>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</si>
  <si>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</si>
  <si>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</si>
  <si>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</si>
  <si>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</si>
  <si>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</si>
  <si>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</si>
  <si>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</si>
  <si>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</si>
  <si>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</si>
  <si>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</si>
  <si>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</si>
  <si>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</si>
  <si>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</si>
  <si>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</si>
  <si>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</si>
  <si>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</si>
  <si>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</si>
  <si>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</si>
  <si>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</si>
  <si>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</si>
  <si>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</si>
  <si>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</si>
  <si>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</si>
  <si>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</si>
  <si>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</si>
  <si>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</si>
  <si>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</si>
  <si>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</si>
  <si>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</si>
  <si>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</si>
  <si>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</si>
  <si>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</si>
  <si>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</si>
  <si>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</si>
  <si>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</si>
  <si>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</si>
  <si>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</si>
  <si>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</si>
  <si>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</si>
  <si>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</si>
  <si>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</si>
  <si>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</si>
  <si>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</si>
  <si>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</si>
  <si>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</si>
  <si>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</si>
  <si>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</si>
  <si>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</si>
  <si>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</si>
  <si>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</si>
  <si>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</si>
  <si>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</si>
  <si>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</si>
  <si>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</si>
  <si>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</si>
  <si>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</si>
  <si>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</si>
  <si>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</si>
  <si>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</si>
  <si>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</si>
  <si>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</si>
  <si>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</si>
  <si>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</si>
  <si>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</si>
  <si>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</si>
  <si>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</si>
  <si>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</si>
  <si>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</si>
  <si>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</si>
  <si>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</si>
  <si>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</si>
  <si>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</si>
  <si>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</si>
  <si>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</si>
  <si>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</si>
  <si>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</si>
  <si>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</si>
  <si>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</si>
  <si>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</si>
  <si>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</si>
  <si>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</si>
  <si>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</si>
  <si>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</si>
  <si>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</si>
  <si>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</si>
  <si>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</si>
  <si>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</si>
  <si>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</si>
  <si>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</si>
  <si>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</si>
  <si>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</si>
  <si>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</si>
  <si>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</si>
  <si>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</si>
  <si>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</si>
  <si>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</si>
  <si>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</si>
  <si>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</si>
  <si>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</si>
  <si>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</si>
  <si>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</si>
  <si>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</si>
  <si>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</si>
  <si>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</si>
  <si>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</si>
  <si>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</si>
  <si>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</si>
  <si>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</si>
  <si>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</si>
  <si>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</si>
  <si>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</si>
  <si>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</si>
  <si>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</si>
  <si>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</si>
  <si>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</si>
  <si>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</si>
  <si>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</si>
  <si>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</si>
  <si>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</si>
  <si>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</si>
  <si>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</si>
  <si>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</si>
  <si>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</si>
  <si>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</si>
  <si>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</si>
  <si>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</si>
  <si>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</si>
  <si>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</si>
  <si>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</si>
  <si>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</si>
  <si>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</si>
  <si>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</si>
  <si>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</si>
  <si>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</si>
  <si>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</si>
  <si>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</si>
  <si>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</si>
  <si>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</si>
  <si>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</si>
  <si>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</si>
  <si>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</si>
  <si>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</si>
  <si>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</si>
  <si>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</si>
  <si>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</si>
  <si>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</si>
  <si>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</si>
  <si>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</si>
  <si>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</si>
  <si>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</si>
  <si>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</si>
  <si>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</si>
  <si>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</si>
  <si>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</si>
  <si>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</si>
  <si>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</si>
  <si>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</si>
  <si>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</si>
  <si>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</si>
  <si>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</si>
  <si>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</si>
  <si>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</si>
  <si>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</si>
  <si>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</si>
  <si>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</si>
  <si>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</si>
  <si>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</si>
  <si>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</si>
  <si>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</si>
  <si>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</si>
  <si>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</si>
  <si>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</si>
  <si>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</si>
  <si>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</si>
  <si>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</si>
  <si>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</si>
  <si>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</si>
  <si>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</si>
  <si>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</si>
  <si>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</si>
  <si>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</si>
  <si>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</si>
  <si>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</si>
  <si>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</si>
  <si>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</si>
  <si>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</si>
  <si>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</si>
  <si>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</si>
  <si>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</si>
  <si>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</si>
  <si>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</si>
  <si>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</si>
  <si>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</si>
  <si>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</si>
  <si>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</si>
  <si>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</si>
  <si>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</si>
  <si>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</si>
  <si>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</si>
  <si>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</si>
  <si>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</si>
  <si>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</si>
  <si>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</si>
  <si>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</si>
  <si>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</si>
  <si>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</si>
  <si>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</si>
  <si>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</si>
  <si>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</si>
  <si>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</si>
  <si>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</si>
  <si>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</si>
  <si>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</si>
  <si>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</si>
  <si>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</si>
  <si>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</si>
  <si>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</si>
  <si>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</si>
  <si>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</si>
  <si>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</si>
  <si>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</si>
  <si>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</si>
  <si>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</si>
  <si>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</si>
  <si>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</si>
  <si>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</si>
  <si>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</si>
  <si>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</si>
  <si>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</si>
  <si>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</si>
  <si>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</si>
  <si>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</si>
  <si>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</si>
  <si>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</si>
  <si>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</si>
  <si>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</si>
  <si>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</si>
  <si>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</si>
  <si>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</si>
  <si>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</si>
  <si>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</si>
  <si>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</si>
  <si>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</si>
  <si>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</si>
  <si>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</si>
  <si>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</si>
  <si>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</si>
  <si>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</si>
  <si>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</si>
  <si>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</si>
  <si>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</si>
  <si>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</si>
  <si>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</si>
  <si>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</si>
  <si>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</si>
  <si>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</si>
  <si>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</si>
  <si>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</si>
  <si>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</si>
  <si>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</si>
  <si>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</si>
  <si>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</si>
  <si>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</si>
  <si>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</si>
  <si>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</si>
  <si>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</si>
  <si>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</si>
  <si>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</si>
  <si>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</si>
  <si>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</si>
  <si>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</si>
  <si>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</si>
  <si>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</si>
  <si>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</si>
  <si>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</si>
  <si>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</si>
  <si>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</si>
  <si>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</si>
  <si>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</si>
  <si>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</si>
  <si>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</si>
  <si>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</si>
  <si>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</si>
  <si>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</si>
  <si>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</si>
  <si>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</si>
  <si>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</si>
  <si>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</si>
  <si>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</si>
  <si>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</si>
  <si>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</si>
  <si>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</si>
  <si>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</si>
  <si>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</si>
  <si>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</si>
  <si>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</si>
  <si>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</si>
  <si>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</si>
  <si>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</si>
  <si>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</si>
  <si>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</si>
  <si>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</si>
  <si>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</si>
  <si>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</si>
  <si>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</si>
  <si>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</si>
  <si>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</si>
  <si>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</si>
  <si>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</si>
  <si>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</si>
  <si>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</si>
  <si>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</si>
  <si>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</si>
  <si>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</si>
  <si>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</si>
  <si>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</si>
  <si>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</si>
  <si>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</si>
  <si>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</si>
  <si>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</si>
  <si>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</si>
  <si>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</si>
  <si>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</si>
  <si>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</si>
  <si>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</si>
  <si>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</si>
  <si>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</si>
  <si>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</si>
  <si>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</si>
  <si>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</si>
  <si>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</si>
  <si>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</si>
  <si>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</si>
  <si>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</si>
  <si>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</si>
  <si>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</si>
  <si>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</si>
  <si>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</si>
  <si>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</si>
  <si>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</si>
  <si>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</si>
  <si>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</si>
  <si>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</si>
  <si>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</si>
  <si>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</si>
  <si>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</si>
  <si>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</si>
  <si>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</si>
  <si>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</si>
  <si>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</si>
  <si>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</si>
  <si>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</si>
  <si>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</si>
  <si>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</si>
  <si>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</si>
  <si>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</si>
  <si>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</si>
  <si>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</si>
  <si>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</si>
  <si>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</si>
  <si>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</si>
  <si>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</si>
  <si>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</si>
  <si>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</si>
  <si>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</si>
  <si>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</si>
  <si>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</si>
  <si>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</si>
  <si>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</si>
  <si>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</si>
  <si>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</si>
  <si>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</si>
  <si>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</si>
  <si>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</si>
  <si>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</si>
  <si>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</si>
  <si>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</si>
  <si>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</si>
  <si>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</si>
  <si>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</si>
  <si>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</si>
  <si>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</si>
  <si>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</si>
  <si>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</si>
  <si>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</si>
  <si>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</si>
  <si>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</si>
  <si>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</si>
  <si>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</si>
  <si>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</si>
  <si>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</si>
  <si>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</si>
  <si>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</si>
  <si>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</si>
  <si>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</si>
  <si>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</si>
  <si>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</si>
  <si>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</si>
  <si>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</si>
  <si>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</si>
  <si>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</si>
  <si>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</si>
  <si>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</si>
  <si>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</si>
  <si>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</si>
  <si>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</si>
  <si>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</si>
  <si>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</si>
  <si>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</si>
  <si>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</si>
  <si>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</si>
  <si>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</si>
  <si>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</si>
  <si>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</si>
  <si>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</si>
  <si>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</si>
  <si>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</si>
  <si>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</si>
  <si>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</si>
  <si>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</si>
  <si>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</si>
  <si>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</si>
  <si>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</si>
  <si>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</si>
  <si>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</si>
  <si>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</si>
  <si>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</si>
  <si>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</si>
  <si>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</si>
  <si>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</si>
  <si>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</si>
  <si>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</si>
  <si>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</si>
  <si>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</si>
  <si>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</si>
  <si>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</si>
  <si>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</si>
  <si>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</si>
  <si>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</si>
  <si>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</si>
  <si>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</si>
  <si>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</si>
  <si>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</si>
  <si>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</si>
  <si>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</si>
  <si>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</si>
  <si>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</si>
  <si>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</si>
  <si>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</si>
  <si>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</si>
  <si>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</si>
  <si>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</si>
  <si>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</si>
  <si>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</si>
  <si>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</si>
  <si>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</si>
  <si>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</si>
  <si>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</si>
  <si>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</si>
  <si>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</si>
  <si>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</si>
  <si>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</si>
  <si>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</si>
  <si>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</si>
  <si>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</si>
  <si>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</si>
  <si>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</si>
  <si>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</si>
  <si>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</si>
  <si>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</si>
  <si>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</si>
  <si>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</si>
  <si>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</si>
  <si>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</si>
  <si>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</si>
  <si>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</si>
  <si>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</si>
  <si>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</si>
  <si>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</si>
  <si>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</si>
  <si>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</si>
  <si>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</si>
  <si>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</si>
  <si>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</si>
  <si>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</si>
  <si>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</si>
  <si>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</si>
  <si>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</si>
  <si>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</si>
  <si>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</si>
  <si>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</si>
  <si>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</si>
  <si>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</si>
  <si>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</si>
  <si>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</si>
  <si>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</si>
  <si>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</si>
  <si>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</si>
  <si>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</si>
  <si>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</si>
  <si>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</si>
  <si>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</si>
  <si>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</si>
  <si>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</si>
  <si>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</si>
  <si>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</si>
  <si>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</si>
  <si>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</si>
  <si>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</si>
  <si>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</si>
  <si>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</si>
  <si>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</si>
  <si>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</si>
  <si>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</si>
  <si>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</si>
  <si>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</si>
  <si>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</si>
  <si>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</si>
  <si>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</si>
  <si>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</si>
  <si>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</si>
  <si>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</si>
  <si>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</si>
  <si>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</si>
  <si>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</si>
  <si>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</si>
  <si>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</si>
  <si>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</si>
  <si>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</si>
  <si>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</si>
  <si>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</si>
  <si>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</si>
  <si>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</si>
  <si>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</si>
  <si>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</si>
  <si>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</si>
  <si>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</si>
  <si>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</si>
  <si>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</si>
  <si>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</si>
  <si>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</si>
  <si>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</si>
  <si>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</si>
  <si>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</si>
  <si>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</si>
  <si>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</si>
  <si>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</si>
  <si>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</si>
  <si>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</si>
  <si>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</si>
  <si>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</si>
  <si>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</si>
  <si>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</si>
  <si>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</si>
  <si>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</si>
  <si>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</si>
  <si>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</si>
  <si>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</si>
  <si>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</si>
  <si>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</si>
  <si>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</si>
  <si>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</si>
  <si>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</si>
  <si>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</si>
  <si>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</si>
  <si>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</si>
  <si>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</si>
  <si>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</si>
  <si>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</si>
  <si>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</si>
  <si>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</si>
  <si>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</si>
  <si>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</si>
  <si>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</si>
  <si>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</si>
  <si>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</si>
  <si>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</si>
  <si>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</si>
  <si>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</si>
  <si>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</si>
  <si>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</si>
  <si>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</si>
  <si>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</si>
  <si>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</si>
  <si>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</si>
  <si>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</si>
  <si>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</si>
  <si>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</si>
  <si>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</si>
  <si>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</si>
  <si>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</si>
  <si>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</si>
  <si>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</si>
  <si>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</si>
  <si>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</si>
  <si>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</si>
  <si>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</si>
  <si>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</si>
  <si>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</si>
  <si>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</si>
  <si>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</si>
  <si>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</si>
  <si>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</si>
  <si>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</si>
  <si>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</si>
  <si>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</si>
  <si>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</si>
  <si>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</si>
  <si>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</si>
  <si>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</si>
  <si>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</si>
  <si>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</si>
  <si>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</si>
  <si>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</si>
  <si>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</si>
  <si>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</si>
  <si>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</si>
  <si>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</si>
  <si>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</si>
  <si>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</si>
  <si>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</si>
  <si>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</si>
  <si>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</si>
  <si>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</si>
  <si>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</si>
  <si>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</si>
  <si>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</si>
  <si>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</si>
  <si>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</si>
  <si>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</si>
  <si>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</si>
  <si>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</si>
  <si>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</si>
  <si>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</si>
  <si>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</si>
  <si>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</si>
  <si>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</si>
  <si>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</si>
  <si>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</si>
  <si>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</si>
  <si>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</si>
  <si>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</si>
  <si>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</si>
  <si>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</si>
  <si>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</si>
  <si>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</si>
  <si>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</si>
  <si>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</si>
  <si>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</si>
  <si>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</si>
  <si>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</si>
  <si>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</si>
  <si>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</si>
  <si>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</si>
  <si>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</si>
  <si>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</si>
  <si>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</si>
  <si>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</si>
  <si>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</si>
  <si>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</si>
  <si>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</si>
  <si>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</si>
  <si>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</si>
  <si>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</si>
  <si>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</si>
  <si>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</si>
  <si>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</si>
  <si>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</si>
  <si>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</si>
  <si>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</si>
  <si>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</si>
  <si>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</si>
  <si>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</si>
  <si>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</si>
  <si>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</si>
  <si>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</si>
  <si>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</si>
  <si>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</si>
  <si>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</si>
  <si>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</si>
  <si>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</si>
  <si>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</si>
  <si>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</si>
  <si>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</si>
  <si>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</si>
  <si>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</si>
  <si>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</si>
  <si>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</si>
  <si>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</si>
  <si>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</si>
  <si>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</si>
  <si>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</si>
  <si>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</si>
  <si>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</si>
  <si>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</si>
  <si>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</si>
  <si>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</si>
  <si>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</si>
  <si>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</si>
  <si>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</si>
  <si>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</si>
  <si>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</si>
  <si>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</si>
  <si>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</si>
  <si>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</si>
  <si>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</si>
  <si>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</si>
  <si>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</si>
  <si>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</si>
  <si>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</si>
  <si>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</si>
  <si>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</si>
  <si>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</si>
  <si>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</si>
  <si>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</si>
  <si>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</si>
  <si>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</si>
  <si>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</si>
  <si>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</si>
  <si>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</si>
  <si>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</si>
  <si>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</si>
  <si>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</si>
  <si>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</si>
  <si>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</si>
  <si>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</si>
  <si>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</si>
  <si>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</si>
  <si>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</si>
  <si>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</si>
  <si>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</si>
  <si>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</si>
  <si>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</si>
  <si>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</si>
  <si>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</si>
  <si>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</si>
  <si>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</si>
  <si>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</si>
  <si>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</si>
  <si>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</si>
  <si>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</si>
  <si>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</si>
  <si>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</si>
  <si>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</si>
  <si>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</si>
  <si>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</si>
  <si>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</si>
  <si>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</si>
  <si>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</si>
  <si>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</si>
  <si>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</si>
  <si>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</si>
  <si>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</si>
  <si>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</si>
  <si>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</si>
  <si>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</si>
  <si>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</si>
  <si>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</si>
  <si>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</si>
  <si>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</si>
  <si>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</si>
  <si>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</si>
  <si>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</si>
  <si>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</si>
  <si>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</si>
  <si>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</si>
  <si>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</si>
  <si>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</si>
  <si>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</si>
  <si>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</si>
  <si>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</si>
  <si>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</si>
  <si>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</si>
  <si>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</si>
  <si>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</si>
  <si>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</si>
  <si>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</si>
  <si>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</si>
  <si>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</si>
  <si>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</si>
  <si>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</si>
  <si>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</si>
  <si>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</si>
  <si>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</si>
  <si>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</si>
  <si>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</si>
  <si>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</si>
  <si>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</si>
  <si>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</si>
  <si>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</si>
  <si>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</si>
  <si>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</si>
  <si>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</si>
  <si>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</si>
  <si>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</si>
  <si>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</si>
  <si>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</si>
  <si>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</si>
  <si>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</si>
  <si>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</si>
  <si>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</si>
  <si>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</si>
  <si>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</si>
  <si>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</si>
  <si>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</si>
  <si>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</si>
  <si>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</si>
  <si>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</si>
  <si>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</si>
  <si>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</si>
  <si>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</si>
  <si>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</si>
  <si>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</si>
  <si>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</si>
  <si>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</si>
  <si>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</si>
  <si>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</si>
  <si>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</si>
  <si>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</si>
  <si>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</si>
  <si>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</si>
  <si>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</si>
  <si>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</si>
  <si>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</si>
  <si>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</si>
  <si>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</si>
  <si>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</si>
  <si>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</si>
  <si>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</si>
  <si>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</si>
  <si>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</si>
  <si>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</si>
  <si>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</si>
  <si>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</si>
  <si>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</si>
  <si>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</si>
  <si>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</si>
  <si>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</si>
  <si>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</si>
  <si>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</si>
  <si>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</si>
  <si>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</si>
  <si>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</si>
  <si>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</si>
  <si>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</si>
  <si>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</si>
  <si>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</si>
  <si>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</si>
  <si>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</si>
  <si>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</si>
  <si>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</si>
  <si>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</si>
  <si>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</si>
  <si>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</si>
  <si>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</si>
  <si>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</si>
  <si>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</si>
  <si>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</si>
  <si>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</si>
  <si>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</si>
  <si>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</si>
  <si>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</si>
  <si>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</si>
  <si>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</si>
  <si>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</si>
  <si>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</si>
  <si>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</si>
  <si>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</si>
  <si>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</si>
  <si>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</si>
  <si>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</si>
  <si>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</si>
  <si>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</si>
  <si>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</si>
  <si>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</si>
  <si>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</si>
  <si>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</si>
  <si>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</si>
  <si>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</si>
  <si>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</si>
  <si>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</si>
  <si>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</si>
  <si>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</si>
  <si>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</si>
  <si>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</si>
  <si>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</si>
  <si>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</si>
  <si>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</si>
  <si>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</si>
  <si>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</si>
  <si>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</si>
  <si>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</si>
  <si>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</si>
  <si>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</si>
  <si>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</si>
  <si>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</si>
  <si>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</si>
  <si>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</si>
  <si>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</si>
  <si>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</si>
  <si>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</si>
  <si>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</si>
  <si>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</si>
  <si>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</si>
  <si>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</si>
  <si>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</si>
  <si>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</si>
  <si>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</si>
  <si>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</si>
  <si>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</si>
  <si>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</si>
  <si>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</si>
  <si>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</si>
  <si>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</si>
  <si>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</si>
  <si>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</si>
  <si>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</si>
  <si>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</si>
  <si>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</si>
  <si>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</si>
  <si>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</si>
  <si>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</si>
  <si>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</si>
  <si>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</si>
  <si>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</si>
  <si>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</si>
  <si>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</si>
  <si>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</si>
  <si>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</si>
  <si>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</si>
  <si>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</si>
  <si>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</si>
  <si>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</si>
  <si>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</si>
  <si>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</si>
  <si>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</si>
  <si>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</si>
  <si>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</si>
  <si>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</si>
  <si>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</si>
  <si>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</si>
  <si>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</si>
  <si>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</si>
  <si>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</si>
  <si>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</si>
  <si>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</si>
  <si>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</si>
  <si>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</si>
  <si>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</si>
  <si>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</si>
  <si>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</si>
  <si>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</si>
  <si>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</si>
  <si>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</si>
  <si>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</si>
  <si>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</si>
  <si>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</si>
  <si>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</si>
  <si>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</si>
  <si>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</si>
  <si>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</si>
  <si>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</si>
  <si>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</si>
  <si>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</si>
  <si>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</si>
  <si>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</si>
  <si>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</si>
  <si>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</si>
  <si>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</si>
  <si>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</si>
  <si>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</si>
  <si>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</si>
  <si>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</si>
  <si>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</si>
  <si>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</si>
  <si>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</si>
  <si>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</si>
  <si>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</si>
  <si>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</si>
  <si>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</si>
  <si>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</si>
  <si>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</si>
  <si>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</si>
  <si>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</si>
  <si>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</si>
  <si>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</si>
  <si>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</si>
  <si>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</si>
  <si>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</si>
  <si>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</si>
  <si>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</si>
  <si>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</si>
  <si>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</si>
  <si>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</si>
  <si>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</si>
  <si>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</si>
  <si>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</si>
  <si>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</si>
  <si>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</si>
  <si>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</si>
  <si>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</si>
  <si>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</si>
  <si>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</si>
  <si>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</si>
  <si>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</si>
  <si>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</si>
  <si>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</si>
  <si>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</si>
  <si>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</si>
  <si>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</si>
  <si>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</si>
  <si>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</si>
  <si>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</si>
  <si>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</si>
  <si>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</si>
  <si>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</si>
  <si>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</si>
  <si>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</si>
  <si>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</si>
  <si>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</si>
  <si>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</si>
  <si>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</si>
  <si>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</si>
  <si>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</si>
  <si>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</si>
  <si>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</si>
  <si>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</si>
  <si>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</si>
  <si>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</si>
  <si>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</si>
  <si>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</si>
  <si>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</si>
  <si>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</si>
  <si>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</si>
  <si>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</si>
  <si>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</si>
  <si>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</si>
  <si>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</si>
  <si>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</si>
  <si>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</si>
  <si>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</si>
  <si>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</si>
  <si>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</si>
  <si>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</si>
  <si>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</si>
  <si>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</si>
  <si>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</si>
  <si>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</si>
  <si>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</si>
  <si>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</si>
  <si>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</si>
  <si>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</si>
  <si>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</si>
  <si>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</si>
  <si>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</si>
  <si>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</si>
  <si>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</si>
  <si>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</si>
  <si>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</si>
  <si>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</si>
  <si>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</si>
  <si>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</si>
  <si>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</si>
  <si>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</si>
  <si>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</si>
  <si>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</si>
  <si>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</si>
  <si>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</si>
  <si>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</si>
  <si>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</si>
  <si>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</si>
  <si>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</si>
  <si>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</si>
  <si>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</si>
  <si>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</si>
  <si>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</si>
  <si>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</si>
  <si>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</si>
  <si>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</si>
  <si>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</si>
  <si>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</si>
  <si>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</si>
  <si>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</si>
  <si>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</si>
  <si>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</si>
  <si>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</si>
  <si>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</si>
  <si>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</si>
  <si>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</si>
  <si>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</si>
  <si>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</si>
  <si>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</si>
  <si>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</si>
  <si>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</si>
  <si>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</si>
  <si>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</si>
  <si>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</si>
  <si>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</si>
  <si>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</si>
  <si>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</si>
  <si>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</si>
  <si>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</si>
  <si>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</si>
  <si>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</si>
  <si>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</si>
  <si>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</si>
  <si>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</si>
  <si>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</si>
  <si>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</si>
  <si>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</si>
  <si>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</si>
  <si>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</si>
  <si>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</si>
  <si>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</si>
  <si>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</si>
  <si>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</si>
  <si>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</si>
  <si>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</si>
  <si>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</si>
  <si>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</si>
  <si>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</si>
  <si>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</si>
  <si>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</si>
  <si>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</si>
  <si>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</si>
  <si>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</si>
  <si>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</si>
  <si>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</si>
  <si>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</si>
  <si>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</si>
  <si>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</si>
  <si>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</si>
  <si>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</si>
  <si>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</si>
  <si>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</si>
  <si>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</si>
  <si>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</si>
  <si>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</si>
  <si>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</si>
  <si>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</si>
  <si>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</si>
  <si>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</si>
  <si>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</si>
  <si>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</si>
  <si>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</si>
  <si>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</si>
  <si>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</si>
  <si>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</si>
  <si>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</si>
  <si>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</si>
  <si>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</si>
  <si>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</si>
  <si>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</si>
  <si>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</si>
  <si>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</si>
  <si>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</si>
  <si>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</si>
  <si>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</si>
  <si>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</si>
  <si>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</si>
  <si>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</si>
  <si>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</si>
  <si>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</si>
  <si>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</si>
  <si>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</si>
  <si>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</si>
  <si>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</si>
  <si>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</si>
  <si>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</si>
  <si>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</si>
  <si>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</si>
  <si>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</si>
  <si>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</si>
  <si>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</si>
  <si>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</si>
  <si>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</si>
  <si>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</si>
  <si>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</si>
  <si>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</si>
  <si>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</si>
  <si>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</si>
  <si>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</si>
  <si>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</si>
  <si>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</si>
  <si>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</si>
  <si>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</si>
  <si>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</si>
  <si>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</si>
  <si>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</si>
  <si>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</si>
  <si>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</si>
  <si>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</si>
  <si>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</si>
  <si>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</si>
  <si>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</si>
  <si>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</si>
  <si>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</si>
  <si>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</si>
  <si>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</si>
  <si>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</si>
  <si>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</si>
  <si>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</si>
  <si>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</si>
  <si>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</si>
  <si>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</si>
  <si>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</si>
  <si>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</si>
  <si>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</si>
  <si>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</si>
  <si>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</si>
  <si>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</si>
  <si>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</si>
  <si>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</si>
  <si>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</si>
  <si>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</si>
  <si>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</si>
  <si>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</si>
  <si>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</si>
  <si>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</si>
  <si>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</si>
  <si>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</si>
  <si>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</si>
  <si>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</si>
  <si>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</si>
  <si>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</si>
  <si>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</si>
  <si>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</si>
  <si>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</si>
  <si>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</si>
  <si>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</si>
  <si>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</si>
  <si>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</si>
  <si>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</si>
  <si>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</si>
  <si>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</si>
  <si>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</si>
  <si>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</si>
  <si>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</si>
  <si>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</si>
  <si>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</si>
  <si>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</si>
  <si>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</si>
  <si>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</si>
  <si>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</si>
  <si>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</si>
  <si>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</si>
  <si>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</si>
  <si>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</si>
  <si>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</si>
  <si>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</si>
  <si>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</si>
  <si>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</si>
  <si>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</si>
  <si>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</si>
  <si>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</si>
  <si>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</si>
  <si>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</si>
  <si>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</si>
  <si>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</si>
  <si>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</si>
  <si>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</si>
  <si>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</si>
  <si>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</si>
  <si>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</si>
  <si>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</si>
  <si>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</si>
  <si>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</si>
  <si>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</si>
  <si>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</si>
  <si>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</si>
  <si>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</si>
  <si>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</si>
  <si>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</si>
  <si>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</si>
  <si>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</si>
  <si>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</si>
  <si>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</si>
  <si>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</si>
  <si>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</si>
  <si>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</si>
  <si>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</si>
  <si>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</si>
  <si>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</si>
  <si>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</si>
  <si>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</si>
  <si>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</si>
  <si>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</si>
  <si>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</si>
  <si>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</si>
  <si>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</si>
  <si>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</si>
  <si>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</si>
  <si>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</si>
  <si>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</si>
  <si>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</si>
  <si>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</si>
  <si>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</si>
  <si>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</si>
  <si>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</si>
  <si>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</si>
  <si>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</si>
  <si>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</si>
  <si>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</si>
  <si>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</si>
  <si>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</si>
  <si>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</si>
  <si>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</si>
  <si>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</si>
  <si>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</si>
  <si>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</si>
  <si>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</si>
  <si>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</si>
  <si>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</si>
  <si>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</si>
  <si>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</si>
  <si>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</si>
  <si>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</si>
  <si>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</si>
  <si>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</si>
  <si>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</si>
  <si>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</si>
  <si>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</si>
  <si>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</si>
  <si>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</si>
  <si>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</si>
  <si>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</si>
  <si>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</si>
  <si>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</si>
  <si>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</si>
  <si>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</si>
  <si>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</si>
  <si>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</si>
  <si>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</si>
  <si>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</si>
  <si>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</si>
  <si>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</si>
  <si>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</si>
  <si>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</si>
  <si>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</si>
  <si>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</si>
  <si>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</si>
  <si>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</si>
  <si>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</si>
  <si>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</si>
  <si>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</si>
  <si>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</si>
  <si>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</si>
  <si>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</si>
  <si>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</si>
  <si>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</si>
  <si>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</si>
  <si>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</si>
  <si>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</si>
  <si>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</si>
  <si>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</si>
  <si>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</si>
  <si>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</si>
  <si>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</si>
  <si>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</si>
  <si>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</si>
  <si>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</si>
  <si>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</si>
  <si>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</si>
  <si>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</si>
  <si>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</si>
  <si>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</si>
  <si>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</si>
  <si>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</si>
  <si>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</si>
  <si>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</si>
  <si>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</si>
  <si>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</si>
  <si>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</si>
  <si>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</si>
  <si>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</si>
  <si>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</si>
  <si>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</si>
  <si>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</si>
  <si>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</si>
  <si>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</si>
  <si>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</si>
  <si>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</si>
  <si>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</si>
  <si>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</si>
  <si>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</si>
  <si>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</si>
  <si>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</si>
  <si>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</si>
  <si>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</si>
  <si>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</si>
  <si>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</si>
  <si>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</si>
  <si>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</si>
  <si>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</si>
  <si>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</si>
  <si>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</si>
  <si>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</si>
  <si>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</si>
  <si>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</si>
  <si>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</si>
  <si>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</si>
  <si>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</si>
  <si>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</si>
  <si>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</si>
  <si>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</si>
  <si>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</si>
  <si>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</si>
  <si>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</si>
  <si>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</si>
  <si>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</si>
  <si>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</si>
  <si>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</si>
  <si>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</si>
  <si>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</si>
  <si>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</si>
  <si>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</si>
  <si>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</si>
  <si>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</si>
  <si>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</si>
  <si>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</si>
  <si>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</si>
  <si>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</si>
  <si>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</si>
  <si>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</si>
  <si>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</si>
  <si>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</si>
  <si>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</si>
  <si>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</si>
  <si>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</si>
  <si>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</si>
  <si>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</si>
  <si>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</si>
  <si>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</si>
  <si>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</si>
  <si>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</si>
  <si>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</si>
  <si>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</si>
  <si>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</si>
  <si>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</si>
  <si>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</si>
  <si>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</si>
  <si>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</si>
  <si>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</si>
  <si>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</si>
  <si>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</si>
  <si>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</si>
  <si>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</si>
  <si>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</si>
  <si>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</si>
  <si>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</si>
  <si>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</si>
  <si>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</si>
  <si>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</si>
  <si>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</si>
  <si>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</si>
  <si>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</si>
  <si>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</si>
  <si>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</si>
  <si>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</si>
  <si>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</si>
  <si>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</si>
  <si>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</si>
  <si>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</si>
  <si>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</si>
  <si>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</si>
  <si>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</si>
  <si>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</si>
  <si>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</si>
  <si>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</si>
  <si>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</si>
  <si>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</si>
  <si>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</si>
  <si>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</si>
  <si>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</si>
  <si>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</si>
  <si>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</si>
  <si>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</si>
  <si>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</si>
  <si>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</si>
  <si>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</si>
  <si>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</si>
  <si>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</si>
  <si>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</si>
  <si>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</si>
  <si>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</si>
  <si>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</si>
  <si>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</si>
  <si>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</si>
  <si>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</si>
  <si>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</si>
  <si>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</si>
  <si>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</si>
  <si>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</si>
  <si>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</si>
  <si>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</si>
  <si>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</si>
  <si>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</si>
  <si>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</si>
  <si>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</si>
  <si>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</si>
  <si>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</si>
  <si>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</si>
  <si>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</si>
  <si>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</si>
  <si>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</si>
  <si>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</si>
  <si>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</si>
  <si>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</si>
  <si>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</si>
  <si>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</si>
  <si>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</si>
  <si>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</si>
  <si>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</si>
  <si>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</si>
  <si>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</si>
  <si>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</si>
  <si>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</si>
  <si>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</si>
  <si>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</si>
  <si>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</si>
  <si>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</si>
  <si>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</si>
  <si>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</si>
  <si>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</si>
  <si>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</si>
  <si>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</si>
  <si>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</si>
  <si>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</si>
  <si>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</si>
  <si>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</si>
  <si>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</si>
  <si>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</si>
  <si>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</si>
  <si>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</si>
  <si>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</si>
  <si>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</si>
  <si>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</si>
  <si>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</si>
  <si>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</si>
  <si>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</si>
  <si>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</si>
  <si>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</si>
  <si>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</si>
  <si>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</si>
  <si>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</si>
  <si>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</si>
  <si>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</si>
  <si>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</si>
  <si>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</si>
  <si>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</si>
  <si>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</si>
  <si>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</si>
  <si>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</si>
  <si>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</si>
  <si>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</si>
  <si>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</si>
  <si>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</si>
  <si>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</si>
  <si>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</si>
  <si>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</si>
  <si>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</si>
  <si>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</si>
  <si>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</si>
  <si>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</si>
  <si>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</si>
  <si>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</si>
  <si>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</si>
  <si>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</si>
  <si>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</si>
  <si>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</si>
  <si>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</si>
  <si>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</si>
  <si>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</si>
  <si>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</si>
  <si>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</si>
  <si>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</si>
  <si>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</si>
  <si>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</si>
  <si>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</si>
  <si>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</si>
  <si>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</si>
  <si>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</si>
  <si>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</si>
  <si>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</si>
  <si>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</si>
  <si>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</si>
  <si>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</si>
  <si>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</si>
  <si>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</si>
  <si>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</si>
  <si>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</si>
  <si>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</si>
  <si>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</si>
  <si>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</si>
  <si>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</si>
  <si>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</si>
  <si>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</si>
  <si>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</si>
  <si>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</si>
  <si>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</si>
  <si>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</si>
  <si>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</si>
  <si>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</si>
  <si>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</si>
  <si>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</si>
  <si>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</si>
  <si>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</si>
  <si>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</si>
  <si>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</si>
  <si>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</si>
  <si>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</si>
  <si>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</si>
  <si>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</si>
  <si>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</si>
  <si>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</si>
  <si>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</si>
  <si>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</si>
  <si>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</si>
  <si>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</si>
  <si>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</si>
  <si>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</si>
  <si>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</si>
  <si>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</si>
  <si>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</si>
  <si>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</si>
  <si>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</si>
  <si>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</si>
  <si>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</si>
  <si>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</si>
  <si>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</si>
  <si>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</si>
  <si>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</si>
  <si>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</si>
  <si>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</si>
  <si>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</si>
  <si>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</si>
  <si>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</si>
  <si>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</si>
  <si>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</si>
  <si>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</si>
  <si>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</si>
  <si>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</si>
  <si>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</si>
  <si>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</si>
  <si>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</si>
  <si>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</si>
  <si>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</si>
  <si>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</si>
  <si>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</si>
  <si>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</si>
  <si>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</si>
  <si>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</si>
  <si>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</si>
  <si>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</si>
  <si>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</si>
  <si>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</si>
  <si>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</si>
  <si>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</si>
  <si>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</si>
  <si>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</si>
  <si>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</si>
  <si>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</si>
  <si>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</si>
  <si>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</si>
  <si>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</si>
  <si>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</si>
  <si>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</si>
  <si>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</si>
  <si>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</si>
  <si>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</si>
  <si>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</si>
  <si>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</si>
  <si>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</si>
  <si>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</si>
  <si>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</si>
  <si>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</si>
  <si>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</si>
  <si>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</si>
  <si>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</si>
  <si>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</si>
  <si>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</si>
  <si>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</si>
  <si>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</si>
  <si>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</si>
  <si>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</si>
  <si>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</si>
  <si>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</si>
  <si>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</si>
  <si>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</si>
  <si>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</si>
  <si>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</si>
  <si>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</si>
  <si>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</si>
  <si>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</si>
  <si>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</si>
  <si>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</si>
  <si>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</si>
  <si>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</si>
  <si>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</si>
  <si>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</si>
  <si>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</si>
  <si>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</si>
  <si>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</si>
  <si>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</si>
  <si>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</si>
  <si>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</si>
  <si>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</si>
  <si>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</si>
  <si>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</si>
  <si>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</si>
  <si>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</si>
  <si>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</si>
  <si>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</si>
  <si>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</si>
  <si>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</si>
  <si>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</si>
  <si>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</si>
  <si>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</si>
  <si>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</si>
  <si>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</si>
  <si>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</si>
  <si>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</si>
  <si>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</si>
  <si>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</si>
  <si>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</si>
  <si>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</si>
  <si>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</si>
  <si>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</si>
  <si>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</si>
  <si>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</si>
  <si>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</si>
  <si>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</si>
  <si>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</si>
  <si>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</si>
  <si>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</si>
  <si>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</si>
  <si>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</si>
  <si>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</si>
  <si>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</si>
  <si>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</si>
  <si>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</si>
  <si>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</si>
  <si>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</si>
  <si>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</si>
  <si>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</si>
  <si>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</si>
  <si>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</si>
  <si>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</si>
  <si>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</si>
  <si>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</si>
  <si>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</si>
  <si>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</si>
  <si>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</si>
  <si>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</si>
  <si>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</si>
  <si>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</si>
  <si>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</si>
  <si>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</si>
  <si>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</si>
  <si>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</si>
  <si>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</si>
  <si>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</si>
  <si>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</si>
  <si>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</si>
  <si>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</si>
  <si>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</si>
  <si>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</si>
  <si>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</si>
  <si>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</si>
  <si>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</si>
  <si>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</si>
  <si>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</si>
  <si>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</si>
  <si>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</si>
  <si>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</si>
  <si>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</si>
  <si>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</si>
  <si>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</si>
  <si>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</si>
  <si>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</si>
  <si>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</si>
  <si>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</si>
  <si>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</si>
  <si>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</si>
  <si>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</si>
  <si>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</si>
  <si>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</si>
  <si>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</si>
  <si>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</si>
  <si>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</si>
  <si>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</si>
  <si>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</si>
  <si>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</si>
  <si>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</si>
  <si>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</si>
  <si>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</si>
  <si>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</si>
  <si>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</si>
  <si>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</si>
  <si>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</si>
  <si>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</si>
  <si>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</si>
  <si>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</si>
  <si>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</si>
  <si>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</si>
  <si>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</si>
  <si>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</si>
  <si>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</si>
  <si>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</si>
  <si>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</si>
  <si>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</si>
  <si>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</si>
  <si>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</si>
  <si>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</si>
  <si>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</si>
  <si>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</si>
  <si>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</si>
  <si>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</si>
  <si>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</si>
  <si>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</si>
  <si>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</si>
  <si>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</si>
  <si>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</si>
  <si>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</si>
  <si>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</si>
  <si>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</si>
  <si>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</si>
  <si>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</si>
  <si>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</si>
  <si>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</si>
  <si>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</si>
  <si>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</si>
  <si>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</si>
  <si>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</si>
  <si>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</si>
  <si>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</si>
  <si>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</si>
  <si>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</si>
  <si>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</si>
  <si>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</si>
  <si>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</si>
  <si>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</si>
  <si>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</si>
  <si>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</si>
  <si>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</si>
  <si>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</si>
  <si>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</si>
  <si>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</si>
  <si>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</si>
  <si>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</si>
  <si>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</si>
  <si>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</si>
  <si>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</si>
  <si>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</si>
  <si>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</si>
  <si>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</si>
  <si>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</si>
  <si>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</si>
  <si>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</si>
  <si>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</si>
  <si>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</si>
  <si>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</si>
  <si>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</si>
  <si>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</si>
  <si>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</si>
  <si>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</si>
  <si>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</si>
  <si>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</si>
  <si>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</si>
  <si>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</si>
  <si>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</si>
  <si>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</si>
  <si>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</si>
  <si>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</si>
  <si>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</si>
  <si>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</si>
  <si>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</si>
  <si>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</si>
  <si>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</si>
  <si>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</si>
  <si>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</si>
  <si>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</si>
  <si>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</si>
  <si>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</si>
  <si>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</si>
  <si>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</si>
  <si>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</si>
  <si>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</si>
  <si>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</si>
  <si>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</si>
  <si>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</si>
  <si>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</si>
  <si>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</si>
  <si>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</si>
  <si>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</si>
  <si>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</si>
  <si>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</si>
  <si>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</si>
  <si>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</si>
  <si>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</si>
  <si>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</si>
  <si>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</si>
  <si>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</si>
  <si>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</si>
  <si>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</si>
  <si>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</si>
  <si>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</si>
  <si>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</si>
  <si>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</si>
  <si>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</si>
  <si>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</si>
  <si>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</si>
  <si>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</si>
  <si>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</si>
  <si>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</si>
  <si>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</si>
  <si>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</si>
  <si>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</si>
  <si>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</si>
  <si>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</si>
  <si>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</si>
  <si>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</si>
  <si>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</si>
  <si>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</si>
  <si>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</si>
  <si>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</si>
  <si>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</si>
  <si>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</si>
  <si>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</si>
  <si>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</si>
  <si>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</si>
  <si>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</si>
  <si>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</si>
  <si>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</si>
  <si>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</si>
  <si>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</si>
  <si>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</si>
  <si>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</si>
  <si>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</si>
  <si>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</si>
  <si>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</si>
  <si>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</si>
  <si>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</si>
  <si>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</si>
  <si>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</si>
  <si>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</si>
  <si>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</si>
  <si>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</si>
  <si>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</si>
  <si>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</si>
  <si>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</si>
  <si>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</si>
  <si>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</si>
  <si>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</si>
  <si>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</si>
  <si>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</si>
  <si>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</si>
  <si>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</si>
  <si>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</si>
  <si>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</si>
  <si>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</si>
  <si>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</si>
  <si>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</si>
  <si>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</si>
  <si>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</si>
  <si>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</si>
  <si>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</si>
  <si>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</si>
  <si>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</si>
  <si>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</si>
  <si>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</si>
  <si>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</si>
  <si>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</si>
  <si>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</si>
  <si>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</si>
  <si>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</si>
  <si>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</si>
  <si>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</si>
  <si>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</si>
  <si>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</si>
  <si>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</si>
  <si>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</si>
  <si>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</si>
  <si>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</si>
  <si>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</si>
  <si>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</si>
  <si>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</si>
  <si>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</si>
  <si>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</si>
  <si>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</si>
  <si>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</si>
  <si>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</si>
  <si>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</si>
  <si>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</si>
  <si>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</si>
  <si>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</si>
  <si>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</si>
  <si>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</si>
  <si>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</si>
  <si>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</si>
  <si>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</si>
  <si>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</si>
  <si>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</si>
  <si>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</si>
  <si>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</si>
  <si>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</si>
  <si>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</si>
  <si>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</si>
  <si>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</si>
  <si>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</si>
  <si>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</si>
  <si>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</si>
  <si>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</si>
  <si>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</si>
  <si>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</si>
  <si>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</si>
  <si>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</si>
  <si>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</si>
  <si>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</si>
  <si>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</si>
  <si>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</si>
  <si>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</si>
  <si>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</si>
  <si>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</si>
  <si>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</si>
  <si>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</si>
  <si>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</si>
  <si>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</si>
  <si>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</si>
  <si>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</si>
  <si>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</si>
  <si>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</si>
  <si>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</si>
  <si>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</si>
  <si>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</si>
  <si>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</si>
  <si>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</si>
  <si>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</si>
  <si>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</si>
  <si>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</si>
  <si>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</si>
  <si>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</si>
  <si>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</si>
  <si>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</si>
  <si>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</si>
  <si>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</si>
  <si>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</si>
  <si>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</si>
  <si>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</si>
  <si>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</si>
  <si>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</si>
  <si>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</si>
  <si>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</si>
  <si>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</si>
  <si>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</si>
  <si>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</si>
  <si>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</si>
  <si>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</si>
  <si>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</si>
  <si>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</si>
  <si>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</si>
  <si>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</si>
  <si>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</si>
  <si>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</si>
  <si>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</si>
  <si>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</si>
  <si>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</si>
  <si>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</si>
  <si>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</si>
  <si>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</si>
  <si>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</si>
  <si>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</si>
  <si>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</si>
  <si>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</si>
  <si>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</si>
  <si>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</si>
  <si>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</si>
  <si>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</si>
  <si>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</si>
  <si>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</si>
  <si>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</si>
  <si>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</si>
  <si>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</si>
  <si>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</si>
  <si>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</si>
  <si>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</si>
  <si>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</si>
  <si>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</si>
  <si>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</si>
  <si>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</si>
  <si>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</si>
  <si>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</si>
  <si>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</si>
  <si>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</si>
  <si>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</si>
  <si>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</si>
  <si>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</si>
  <si>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</si>
  <si>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</si>
  <si>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</si>
  <si>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</si>
  <si>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</si>
  <si>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</si>
  <si>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</si>
  <si>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</si>
  <si>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</si>
  <si>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</si>
  <si>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</si>
  <si>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</si>
  <si>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</si>
  <si>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</si>
  <si>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</si>
  <si>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</si>
  <si>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</si>
  <si>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</si>
  <si>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</si>
  <si>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</si>
  <si>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</si>
  <si>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</si>
  <si>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</si>
  <si>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</si>
  <si>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</si>
  <si>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</si>
  <si>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</si>
  <si>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</si>
  <si>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</si>
  <si>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</si>
  <si>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</si>
  <si>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</si>
  <si>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</si>
  <si>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</si>
  <si>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</si>
  <si>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</si>
  <si>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</si>
  <si>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</si>
  <si>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</si>
  <si>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</si>
  <si>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</si>
  <si>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</si>
  <si>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</si>
  <si>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</si>
  <si>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</si>
  <si>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</si>
  <si>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</si>
  <si>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</si>
  <si>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</si>
  <si>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</si>
  <si>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</si>
  <si>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</si>
  <si>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</si>
  <si>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</si>
  <si>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</si>
  <si>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</si>
  <si>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</si>
  <si>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</si>
  <si>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</si>
  <si>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</si>
  <si>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</si>
  <si>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</si>
  <si>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</si>
  <si>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</si>
  <si>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</si>
  <si>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</si>
  <si>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</si>
  <si>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</si>
  <si>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</si>
  <si>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</si>
  <si>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</si>
  <si>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</si>
  <si>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</si>
  <si>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</si>
  <si>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</si>
  <si>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</si>
  <si>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</si>
  <si>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</si>
  <si>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</si>
  <si>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</si>
  <si>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</si>
  <si>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</si>
  <si>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</si>
  <si>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</si>
  <si>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</si>
  <si>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</si>
  <si>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</si>
  <si>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</si>
  <si>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</si>
  <si>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</si>
  <si>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</si>
  <si>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</si>
  <si>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</si>
  <si>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</si>
  <si>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</si>
  <si>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</si>
  <si>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</si>
  <si>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</si>
  <si>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</si>
  <si>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</si>
  <si>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</si>
  <si>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</si>
  <si>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</si>
  <si>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</si>
  <si>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</si>
  <si>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</si>
  <si>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</si>
  <si>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</si>
  <si>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</si>
  <si>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</si>
  <si>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</si>
  <si>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</si>
  <si>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</si>
  <si>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</si>
  <si>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</si>
  <si>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</si>
  <si>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</si>
  <si>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</si>
  <si>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</si>
  <si>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</si>
  <si>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</si>
  <si>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</si>
  <si>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</si>
  <si>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</si>
  <si>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</si>
  <si>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</si>
  <si>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</si>
  <si>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</si>
  <si>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</si>
  <si>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</si>
  <si>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</si>
  <si>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</si>
  <si>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</si>
  <si>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</si>
  <si>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</si>
  <si>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</si>
  <si>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</si>
  <si>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</si>
  <si>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</si>
  <si>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</si>
  <si>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</si>
  <si>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</si>
  <si>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</si>
  <si>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</si>
  <si>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</si>
  <si>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</si>
  <si>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</si>
  <si>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</si>
  <si>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</si>
  <si>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</si>
  <si>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</si>
  <si>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</si>
  <si>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</si>
  <si>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</si>
  <si>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</si>
  <si>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</si>
  <si>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</si>
  <si>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</si>
  <si>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</si>
  <si>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</si>
  <si>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</si>
  <si>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</si>
  <si>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</si>
  <si>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</si>
  <si>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</si>
  <si>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</si>
  <si>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</si>
  <si>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</si>
  <si>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</si>
  <si>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</si>
  <si>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</si>
  <si>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</si>
  <si>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</si>
  <si>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</si>
  <si>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</si>
  <si>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</si>
  <si>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</si>
  <si>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</si>
  <si>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</si>
  <si>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</si>
  <si>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</si>
  <si>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</si>
  <si>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</si>
  <si>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</si>
  <si>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</si>
  <si>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</si>
  <si>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</si>
  <si>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</si>
  <si>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</si>
  <si>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</si>
  <si>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</si>
  <si>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</si>
  <si>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</si>
  <si>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</si>
  <si>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</si>
  <si>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</si>
  <si>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</si>
  <si>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</si>
  <si>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</si>
  <si>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</si>
  <si>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</si>
  <si>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</si>
  <si>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</si>
  <si>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</si>
  <si>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</si>
  <si>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</si>
  <si>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</si>
  <si>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</si>
  <si>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</si>
  <si>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</si>
  <si>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</si>
  <si>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</si>
  <si>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</si>
  <si>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</si>
  <si>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</si>
  <si>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</si>
  <si>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</si>
  <si>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</si>
  <si>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</si>
  <si>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</si>
  <si>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</si>
  <si>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</si>
  <si>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</si>
  <si>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</si>
  <si>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</si>
  <si>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</si>
  <si>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</si>
  <si>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</si>
  <si>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</si>
  <si>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</si>
  <si>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</si>
  <si>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</si>
  <si>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</si>
  <si>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</si>
  <si>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</si>
  <si>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</si>
  <si>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</si>
  <si>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</si>
  <si>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</si>
  <si>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</si>
  <si>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</si>
  <si>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</si>
  <si>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</si>
  <si>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</si>
  <si>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</si>
  <si>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</si>
  <si>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</si>
  <si>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</si>
  <si>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</si>
  <si>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</si>
  <si>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</si>
  <si>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</si>
  <si>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</si>
  <si>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</si>
  <si>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</si>
  <si>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</si>
  <si>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</si>
  <si>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</si>
  <si>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</si>
  <si>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</si>
  <si>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</si>
  <si>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</si>
  <si>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</si>
  <si>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</si>
  <si>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</si>
  <si>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</si>
  <si>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</si>
  <si>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</si>
  <si>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</si>
  <si>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</si>
  <si>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</si>
  <si>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</si>
  <si>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</si>
  <si>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</si>
  <si>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</si>
  <si>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</si>
  <si>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</si>
  <si>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</si>
  <si>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</si>
  <si>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</si>
  <si>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</si>
  <si>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</si>
  <si>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</si>
  <si>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</si>
  <si>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</si>
  <si>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</si>
  <si>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</si>
  <si>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</si>
  <si>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</si>
  <si>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</si>
  <si>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</si>
  <si>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</si>
  <si>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</si>
  <si>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</si>
  <si>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</si>
  <si>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</si>
  <si>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</si>
  <si>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</si>
  <si>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</si>
  <si>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</si>
  <si>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</si>
  <si>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</si>
  <si>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</si>
  <si>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</si>
  <si>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</si>
  <si>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</si>
  <si>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</si>
  <si>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</si>
  <si>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</si>
  <si>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</si>
  <si>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</si>
  <si>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</si>
  <si>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</si>
  <si>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</si>
  <si>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</si>
  <si>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</si>
  <si>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</si>
  <si>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</si>
  <si>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</si>
  <si>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</si>
  <si>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</si>
  <si>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</si>
  <si>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</si>
  <si>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</si>
  <si>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</si>
  <si>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</si>
  <si>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</si>
  <si>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</si>
  <si>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</si>
  <si>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</si>
  <si>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</si>
  <si>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</si>
  <si>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</si>
  <si>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</si>
  <si>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</si>
  <si>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</si>
  <si>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</si>
  <si>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</si>
  <si>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</si>
  <si>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</si>
  <si>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</si>
  <si>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</si>
  <si>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</si>
  <si>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</si>
  <si>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</si>
  <si>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</si>
  <si>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</si>
  <si>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</si>
  <si>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</si>
  <si>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</si>
  <si>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</si>
  <si>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</si>
  <si>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</si>
  <si>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</si>
  <si>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</si>
  <si>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</si>
  <si>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</si>
  <si>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</si>
  <si>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</si>
  <si>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</si>
  <si>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</si>
  <si>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</si>
  <si>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</si>
  <si>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</si>
  <si>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</si>
  <si>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</si>
  <si>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</si>
  <si>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</si>
  <si>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</si>
  <si>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</si>
  <si>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</si>
  <si>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</si>
  <si>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</si>
  <si>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</si>
  <si>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</si>
  <si>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</si>
  <si>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</si>
  <si>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</si>
  <si>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</si>
  <si>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</si>
  <si>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</si>
  <si>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</si>
  <si>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</si>
  <si>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</si>
  <si>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</si>
  <si>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</si>
  <si>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</si>
  <si>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</si>
  <si>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</si>
  <si>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</si>
  <si>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</si>
  <si>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</si>
  <si>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</si>
  <si>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</si>
  <si>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</si>
  <si>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</si>
  <si>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</si>
  <si>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</si>
  <si>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</si>
  <si>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</si>
  <si>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</si>
  <si>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</si>
  <si>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</si>
  <si>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</si>
  <si>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</si>
  <si>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</si>
  <si>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</si>
  <si>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</si>
  <si>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</si>
  <si>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</si>
  <si>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</si>
  <si>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</si>
  <si>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</si>
  <si>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</si>
  <si>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</si>
  <si>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</si>
  <si>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</si>
  <si>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</si>
  <si>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</si>
  <si>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</si>
  <si>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</si>
  <si>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</si>
  <si>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</si>
  <si>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</si>
  <si>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</si>
  <si>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</si>
  <si>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</si>
  <si>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</si>
  <si>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</si>
  <si>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</si>
  <si>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</si>
  <si>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</si>
  <si>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</si>
  <si>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</si>
  <si>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</si>
  <si>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</si>
  <si>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</si>
  <si>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</si>
  <si>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</si>
  <si>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</si>
  <si>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</si>
  <si>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</si>
  <si>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</si>
  <si>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</si>
  <si>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</si>
  <si>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</si>
  <si>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</si>
  <si>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</si>
  <si>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</si>
  <si>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</si>
  <si>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</si>
  <si>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</si>
  <si>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</si>
  <si>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</si>
  <si>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</si>
  <si>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</si>
  <si>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</si>
  <si>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</si>
  <si>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</si>
  <si>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</si>
  <si>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</si>
  <si>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</si>
  <si>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</si>
  <si>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</si>
  <si>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</si>
  <si>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</si>
  <si>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</si>
  <si>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</si>
  <si>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</si>
  <si>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</si>
  <si>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</si>
  <si>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</si>
  <si>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</si>
  <si>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</si>
  <si>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</si>
  <si>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</si>
  <si>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</si>
  <si>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</si>
  <si>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</si>
  <si>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</si>
  <si>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</si>
  <si>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</si>
  <si>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</si>
  <si>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</si>
  <si>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</si>
  <si>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</si>
  <si>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</si>
  <si>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</si>
  <si>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</si>
  <si>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</si>
  <si>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</si>
  <si>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</si>
  <si>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</si>
  <si>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</si>
  <si>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</si>
  <si>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</si>
  <si>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</si>
  <si>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</si>
  <si>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</si>
  <si>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</si>
  <si>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</si>
  <si>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</si>
  <si>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</si>
  <si>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</si>
  <si>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</si>
  <si>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</si>
  <si>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</si>
  <si>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</si>
  <si>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</si>
  <si>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</si>
  <si>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</si>
  <si>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</si>
  <si>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</si>
  <si>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</si>
  <si>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</si>
  <si>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</si>
  <si>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</si>
  <si>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</si>
  <si>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</si>
  <si>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</si>
  <si>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</si>
  <si>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</si>
  <si>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</si>
  <si>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</si>
  <si>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</si>
  <si>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</si>
  <si>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</si>
  <si>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</si>
  <si>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</si>
  <si>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</si>
  <si>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</si>
  <si>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</si>
  <si>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</si>
  <si>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</si>
  <si>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</si>
  <si>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</si>
  <si>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</si>
  <si>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</si>
  <si>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</si>
  <si>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</si>
  <si>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</si>
  <si>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</si>
  <si>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</si>
  <si>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</si>
  <si>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</si>
  <si>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</si>
  <si>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</si>
  <si>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</si>
  <si>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</si>
  <si>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</si>
  <si>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</si>
  <si>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</si>
  <si>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</si>
  <si>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</si>
  <si>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</si>
  <si>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</si>
  <si>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</si>
  <si>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</si>
  <si>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</si>
  <si>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</si>
  <si>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</si>
  <si>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</si>
  <si>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</si>
  <si>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</si>
  <si>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</si>
  <si>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</si>
  <si>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</si>
  <si>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</si>
  <si>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</si>
  <si>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</si>
  <si>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</si>
  <si>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</si>
  <si>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</si>
  <si>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</si>
  <si>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</si>
  <si>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</si>
  <si>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</si>
  <si>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</si>
  <si>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</si>
  <si>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</si>
  <si>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</si>
  <si>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</si>
  <si>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</si>
  <si>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</si>
  <si>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</si>
  <si>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</si>
  <si>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</si>
  <si>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</si>
  <si>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</si>
  <si>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</si>
  <si>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</si>
  <si>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</si>
  <si>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</si>
  <si>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</si>
  <si>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</si>
  <si>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</si>
  <si>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</si>
  <si>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</si>
  <si>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</si>
  <si>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</si>
  <si>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</si>
  <si>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</si>
  <si>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</si>
  <si>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</si>
  <si>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</si>
  <si>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</si>
  <si>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</si>
  <si>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</si>
  <si>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</si>
  <si>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</si>
  <si>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</si>
  <si>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</si>
  <si>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</si>
  <si>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</si>
  <si>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</si>
  <si>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</si>
  <si>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</si>
  <si>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</si>
  <si>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</si>
  <si>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</si>
  <si>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</si>
  <si>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</si>
  <si>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</si>
  <si>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</si>
  <si>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</si>
  <si>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</si>
  <si>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</si>
  <si>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</si>
  <si>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</si>
  <si>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</si>
  <si>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</si>
  <si>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</si>
  <si>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</si>
  <si>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</si>
  <si>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</si>
  <si>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</si>
  <si>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</si>
  <si>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</si>
  <si>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</si>
  <si>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</si>
  <si>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</si>
  <si>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</si>
  <si>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</si>
  <si>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</si>
  <si>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</si>
  <si>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</si>
  <si>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</si>
  <si>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</si>
  <si>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</si>
  <si>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</si>
  <si>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</si>
  <si>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</si>
  <si>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</si>
  <si>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</si>
  <si>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</si>
  <si>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</si>
  <si>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</si>
  <si>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</si>
  <si>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</si>
  <si>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</si>
  <si>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</si>
  <si>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</si>
  <si>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</si>
  <si>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</si>
  <si>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</si>
  <si>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</si>
  <si>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</si>
  <si>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</si>
  <si>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</si>
  <si>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</si>
  <si>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</si>
  <si>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</si>
  <si>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</si>
  <si>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</si>
  <si>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</si>
  <si>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</si>
  <si>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</si>
  <si>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</si>
  <si>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</si>
  <si>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</si>
  <si>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</si>
  <si>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</si>
  <si>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</si>
  <si>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</si>
  <si>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</si>
  <si>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</si>
  <si>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</si>
  <si>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</si>
  <si>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</si>
  <si>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</si>
  <si>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</si>
  <si>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</si>
  <si>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</si>
  <si>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</si>
  <si>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</si>
  <si>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</si>
  <si>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</si>
  <si>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</si>
  <si>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</si>
  <si>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</si>
  <si>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</si>
  <si>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</si>
  <si>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</si>
  <si>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</si>
  <si>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</si>
  <si>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</si>
  <si>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</si>
  <si>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</si>
  <si>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</si>
  <si>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</si>
  <si>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</si>
  <si>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</si>
  <si>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</si>
  <si>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</si>
  <si>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</si>
  <si>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</si>
  <si>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</si>
  <si>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</si>
  <si>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</si>
  <si>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</si>
  <si>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</si>
  <si>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</si>
  <si>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</si>
  <si>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</si>
  <si>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</si>
  <si>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</si>
  <si>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</si>
  <si>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</si>
  <si>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</si>
  <si>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</si>
  <si>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</si>
  <si>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</si>
  <si>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</si>
  <si>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</si>
  <si>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</si>
  <si>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</si>
  <si>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</si>
  <si>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</si>
  <si>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</si>
  <si>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</si>
  <si>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</si>
  <si>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</si>
  <si>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</si>
  <si>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</si>
  <si>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</si>
  <si>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</si>
  <si>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</si>
  <si>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</si>
  <si>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</si>
  <si>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</si>
  <si>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</si>
  <si>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</si>
  <si>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</si>
  <si>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</si>
  <si>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</si>
  <si>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</si>
  <si>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</si>
  <si>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</si>
  <si>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</si>
  <si>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</si>
  <si>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</si>
  <si>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</si>
  <si>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</si>
  <si>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</si>
  <si>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</si>
  <si>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</si>
  <si>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</si>
  <si>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</si>
  <si>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</si>
  <si>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</si>
  <si>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</si>
  <si>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</si>
  <si>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</si>
  <si>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</si>
  <si>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</si>
  <si>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</si>
  <si>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</si>
  <si>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</si>
  <si>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</si>
  <si>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</si>
  <si>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</si>
  <si>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</si>
  <si>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</si>
  <si>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</si>
  <si>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</si>
  <si>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</si>
  <si>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</si>
  <si>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</si>
  <si>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</si>
  <si>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</si>
  <si>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</si>
  <si>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</si>
  <si>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</si>
  <si>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</si>
  <si>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</si>
  <si>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</si>
  <si>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</si>
  <si>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</si>
  <si>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</si>
  <si>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</si>
  <si>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</si>
  <si>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</si>
  <si>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</si>
  <si>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</si>
  <si>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</si>
  <si>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</si>
  <si>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</si>
  <si>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</si>
  <si>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</si>
  <si>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</si>
  <si>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</si>
  <si>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</si>
  <si>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</si>
  <si>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</si>
  <si>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</si>
  <si>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</si>
  <si>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</si>
  <si>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</si>
  <si>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</si>
  <si>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</si>
  <si>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</si>
  <si>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</si>
  <si>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</si>
  <si>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</si>
  <si>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</si>
  <si>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</si>
  <si>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</si>
  <si>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</si>
  <si>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</si>
  <si>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</si>
  <si>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</si>
  <si>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</si>
  <si>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</si>
  <si>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</si>
  <si>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</si>
  <si>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</si>
  <si>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</si>
  <si>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</si>
  <si>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</si>
  <si>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</si>
  <si>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</si>
  <si>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</si>
  <si>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</si>
  <si>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</si>
  <si>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</si>
  <si>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</si>
  <si>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</si>
  <si>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</si>
  <si>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</si>
  <si>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</si>
  <si>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</si>
  <si>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</si>
  <si>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</si>
  <si>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</si>
  <si>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</si>
  <si>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</si>
  <si>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</si>
  <si>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</si>
  <si>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</si>
  <si>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</si>
  <si>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</si>
  <si>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</si>
  <si>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</si>
  <si>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</si>
  <si>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</si>
  <si>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</si>
  <si>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</si>
  <si>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</si>
  <si>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</si>
  <si>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</si>
  <si>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</si>
  <si>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</si>
  <si>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</si>
  <si>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</si>
  <si>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</si>
  <si>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</si>
  <si>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</si>
  <si>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</si>
  <si>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</si>
  <si>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</si>
  <si>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</si>
  <si>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</si>
  <si>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</si>
  <si>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</si>
  <si>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</si>
  <si>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</si>
  <si>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</si>
  <si>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</si>
  <si>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</si>
  <si>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</si>
  <si>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</si>
  <si>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</si>
  <si>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</si>
  <si>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</si>
  <si>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</si>
  <si>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</si>
  <si>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</si>
  <si>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</si>
  <si>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</si>
  <si>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</si>
  <si>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</si>
  <si>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</si>
  <si>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</si>
  <si>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</si>
  <si>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</si>
  <si>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</si>
  <si>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</si>
  <si>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</si>
  <si>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</si>
  <si>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</si>
  <si>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</si>
  <si>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</si>
  <si>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</si>
  <si>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</si>
  <si>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</si>
  <si>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</si>
  <si>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</si>
  <si>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</si>
  <si>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</si>
  <si>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</si>
  <si>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</si>
  <si>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</si>
  <si>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</si>
  <si>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</si>
  <si>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</si>
  <si>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</si>
  <si>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</si>
  <si>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</si>
  <si>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</si>
  <si>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</si>
  <si>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</si>
  <si>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</si>
  <si>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</si>
  <si>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</si>
  <si>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</si>
  <si>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</si>
  <si>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</si>
  <si>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</si>
  <si>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</si>
  <si>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</si>
  <si>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</si>
  <si>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</si>
  <si>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</si>
  <si>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</si>
  <si>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</si>
  <si>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</si>
  <si>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</si>
  <si>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</si>
  <si>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</si>
  <si>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</si>
  <si>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</si>
  <si>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</si>
  <si>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</si>
  <si>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</si>
  <si>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</si>
  <si>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</si>
  <si>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</si>
  <si>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</si>
  <si>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</si>
  <si>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</si>
  <si>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</si>
  <si>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</si>
  <si>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</si>
  <si>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</si>
  <si>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</si>
  <si>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</si>
  <si>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</si>
  <si>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</si>
  <si>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</si>
  <si>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</si>
  <si>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</si>
  <si>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</si>
  <si>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</si>
  <si>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</si>
  <si>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</si>
  <si>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</si>
  <si>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</si>
  <si>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</si>
  <si>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</si>
  <si>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</si>
  <si>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</si>
  <si>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</si>
  <si>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</si>
  <si>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</si>
  <si>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</si>
  <si>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</si>
  <si>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</si>
  <si>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</si>
  <si>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</si>
  <si>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</si>
  <si>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</si>
  <si>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</si>
  <si>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</si>
  <si>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</si>
  <si>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</si>
  <si>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</si>
  <si>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</si>
  <si>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</si>
  <si>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</si>
  <si>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</si>
  <si>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</si>
  <si>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</si>
  <si>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</si>
  <si>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</si>
  <si>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</si>
  <si>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</si>
  <si>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</si>
  <si>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</si>
  <si>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</si>
  <si>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</si>
  <si>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</si>
  <si>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</si>
  <si>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</si>
  <si>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</si>
  <si>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</si>
  <si>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</si>
  <si>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</si>
  <si>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</si>
  <si>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</si>
  <si>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</si>
  <si>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</si>
  <si>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</si>
  <si>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</si>
  <si>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</si>
  <si>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</si>
  <si>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</si>
  <si>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</si>
  <si>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</si>
  <si>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</si>
  <si>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</si>
  <si>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</si>
  <si>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</si>
  <si>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</si>
  <si>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</si>
  <si>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</si>
  <si>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</si>
  <si>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</si>
  <si>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</si>
  <si>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</si>
  <si>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</si>
  <si>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</si>
  <si>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</si>
  <si>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</si>
  <si>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</si>
  <si>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</si>
  <si>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</si>
  <si>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</si>
  <si>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</si>
  <si>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</si>
  <si>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</si>
  <si>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</si>
  <si>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</si>
  <si>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</si>
  <si>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</si>
  <si>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</si>
  <si>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</si>
  <si>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</si>
  <si>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</si>
  <si>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</si>
  <si>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</si>
  <si>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</si>
  <si>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</si>
  <si>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</si>
  <si>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</si>
  <si>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</si>
  <si>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</si>
  <si>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</si>
  <si>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</si>
  <si>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</si>
  <si>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</si>
  <si>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</si>
  <si>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</si>
  <si>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</si>
  <si>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</si>
  <si>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</si>
  <si>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</si>
  <si>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</si>
  <si>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</si>
  <si>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</si>
  <si>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</si>
  <si>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</si>
  <si>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</si>
  <si>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</si>
  <si>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</si>
  <si>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</si>
  <si>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</si>
  <si>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</si>
  <si>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</si>
  <si>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</si>
  <si>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</si>
  <si>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</si>
  <si>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</si>
  <si>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</si>
  <si>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</si>
  <si>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</si>
  <si>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</si>
  <si>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</si>
  <si>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</si>
  <si>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</si>
  <si>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</si>
  <si>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</si>
  <si>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</si>
  <si>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</si>
  <si>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</si>
  <si>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</si>
  <si>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</si>
  <si>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</si>
  <si>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</si>
  <si>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</si>
  <si>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</si>
  <si>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</si>
  <si>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</si>
  <si>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</si>
  <si>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</si>
  <si>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</si>
  <si>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</si>
  <si>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</si>
  <si>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</si>
  <si>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</si>
  <si>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</si>
  <si>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</si>
  <si>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</si>
  <si>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</si>
  <si>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</si>
  <si>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</si>
  <si>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</si>
  <si>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</si>
  <si>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</si>
  <si>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</si>
  <si>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</si>
  <si>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</si>
  <si>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</si>
  <si>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</si>
  <si>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</si>
  <si>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</si>
  <si>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</si>
  <si>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</si>
  <si>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</si>
  <si>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</si>
  <si>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</si>
  <si>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</si>
  <si>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</si>
  <si>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</si>
  <si>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</si>
  <si>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</si>
  <si>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</si>
  <si>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</si>
  <si>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</si>
  <si>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</si>
  <si>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</si>
  <si>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</si>
  <si>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</si>
  <si>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</si>
  <si>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</si>
  <si>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</si>
  <si>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</si>
  <si>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</si>
  <si>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</si>
  <si>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</si>
  <si>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</si>
  <si>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</si>
  <si>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</si>
  <si>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</si>
  <si>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</si>
  <si>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</si>
  <si>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</si>
  <si>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</si>
  <si>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</si>
  <si>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</si>
  <si>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</si>
  <si>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</si>
  <si>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</si>
  <si>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</si>
  <si>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</si>
  <si>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</si>
  <si>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</si>
  <si>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</si>
  <si>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</si>
  <si>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</si>
  <si>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</si>
  <si>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</si>
  <si>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</si>
  <si>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</si>
  <si>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</si>
  <si>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</si>
  <si>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</si>
  <si>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</si>
  <si>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</si>
  <si>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</si>
  <si>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</si>
  <si>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</si>
  <si>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</si>
  <si>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</si>
  <si>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</si>
  <si>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</si>
  <si>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</si>
  <si>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</si>
  <si>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</si>
  <si>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</si>
  <si>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</si>
  <si>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</si>
  <si>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</si>
  <si>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</si>
  <si>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</si>
  <si>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</si>
  <si>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</si>
  <si>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</si>
  <si>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</si>
  <si>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</si>
  <si>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</si>
  <si>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</si>
  <si>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</si>
  <si>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</si>
  <si>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</si>
  <si>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</si>
  <si>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</si>
  <si>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</si>
  <si>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</si>
  <si>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</si>
  <si>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</si>
  <si>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</si>
  <si>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</si>
  <si>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</si>
  <si>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</si>
  <si>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</si>
  <si>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</si>
  <si>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</si>
  <si>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</si>
  <si>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</si>
  <si>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</si>
  <si>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</si>
  <si>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</si>
  <si>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</si>
  <si>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</si>
  <si>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</si>
  <si>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</si>
  <si>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</si>
  <si>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</si>
  <si>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</si>
  <si>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</si>
  <si>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</si>
  <si>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</si>
  <si>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</si>
  <si>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</si>
  <si>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</si>
  <si>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</si>
  <si>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</si>
  <si>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</si>
  <si>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</si>
  <si>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</si>
  <si>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</si>
  <si>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</si>
  <si>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</si>
  <si>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</si>
  <si>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</si>
  <si>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</si>
  <si>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</si>
  <si>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</si>
  <si>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</si>
  <si>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</si>
  <si>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</si>
  <si>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</si>
  <si>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</si>
  <si>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</si>
  <si>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</si>
  <si>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</si>
  <si>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</si>
  <si>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</si>
  <si>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</si>
  <si>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</si>
  <si>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</si>
  <si>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</si>
  <si>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</si>
  <si>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</si>
  <si>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</si>
  <si>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</si>
  <si>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</si>
  <si>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</si>
  <si>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</si>
  <si>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</si>
  <si>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</si>
  <si>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</si>
  <si>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</si>
  <si>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</si>
  <si>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</si>
  <si>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</si>
  <si>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</si>
  <si>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</si>
  <si>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</si>
  <si>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</si>
  <si>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</si>
  <si>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</si>
  <si>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</si>
  <si>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</si>
  <si>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</si>
  <si>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</si>
  <si>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</si>
  <si>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</si>
  <si>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</si>
  <si>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</si>
  <si>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</si>
  <si>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</si>
  <si>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</si>
  <si>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</si>
  <si>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</si>
  <si>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</si>
  <si>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</si>
  <si>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</si>
  <si>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</si>
  <si>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</si>
  <si>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</si>
  <si>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</si>
  <si>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</si>
  <si>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</si>
  <si>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</si>
  <si>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</si>
  <si>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</si>
  <si>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</si>
  <si>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</si>
  <si>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</si>
  <si>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</si>
  <si>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</si>
  <si>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</si>
  <si>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</si>
  <si>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</si>
  <si>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</si>
  <si>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</si>
  <si>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</si>
  <si>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</si>
  <si>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</si>
  <si>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</si>
  <si>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</si>
  <si>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</si>
  <si>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</si>
  <si>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</si>
  <si>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</si>
  <si>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</si>
  <si>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</si>
  <si>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</si>
  <si>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</si>
  <si>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</si>
  <si>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</si>
  <si>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</si>
  <si>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</si>
  <si>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</si>
  <si>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</si>
  <si>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</si>
  <si>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</si>
  <si>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</si>
  <si>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</si>
  <si>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</si>
  <si>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</si>
  <si>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</si>
  <si>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</si>
  <si>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</si>
  <si>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</si>
  <si>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</si>
  <si>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</si>
  <si>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</si>
  <si>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</si>
  <si>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</si>
  <si>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</si>
  <si>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</si>
  <si>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</si>
  <si>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</si>
  <si>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</si>
  <si>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</si>
  <si>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</si>
  <si>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</si>
  <si>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</si>
  <si>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</si>
  <si>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</si>
  <si>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</si>
  <si>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</si>
  <si>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</si>
  <si>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</si>
  <si>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</si>
  <si>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</si>
  <si>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</si>
  <si>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</si>
  <si>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</si>
  <si>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</si>
  <si>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</si>
  <si>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</si>
  <si>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</si>
  <si>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</si>
  <si>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</si>
  <si>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</si>
  <si>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</si>
  <si>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</si>
  <si>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</si>
  <si>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</si>
  <si>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</si>
  <si>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</si>
  <si>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</si>
  <si>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</si>
  <si>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</si>
  <si>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</si>
  <si>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</si>
  <si>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</si>
  <si>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</si>
  <si>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</si>
  <si>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</si>
  <si>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</si>
  <si>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</si>
  <si>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</si>
  <si>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</si>
  <si>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</si>
  <si>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</si>
  <si>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</si>
  <si>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</si>
  <si>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</si>
  <si>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</si>
  <si>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</si>
  <si>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</si>
  <si>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</si>
  <si>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</si>
  <si>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</si>
  <si>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</si>
  <si>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</si>
  <si>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</si>
  <si>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</si>
  <si>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</si>
  <si>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</si>
  <si>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</si>
  <si>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</si>
  <si>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</si>
  <si>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</si>
  <si>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</si>
  <si>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</si>
  <si>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</si>
  <si>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</si>
  <si>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</si>
  <si>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</si>
  <si>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</si>
  <si>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</si>
  <si>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</si>
  <si>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</si>
  <si>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</si>
  <si>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</si>
  <si>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</si>
  <si>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</si>
  <si>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</si>
  <si>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</si>
  <si>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</si>
  <si>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</si>
  <si>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</si>
  <si>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</si>
  <si>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</si>
  <si>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</si>
  <si>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</si>
  <si>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</si>
  <si>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</si>
  <si>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</si>
  <si>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</si>
  <si>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</si>
  <si>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</si>
  <si>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</si>
  <si>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</si>
  <si>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</si>
  <si>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</si>
  <si>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</si>
  <si>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</si>
  <si>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</si>
  <si>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</si>
  <si>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</si>
  <si>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</si>
  <si>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</si>
  <si>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</si>
  <si>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</si>
  <si>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</si>
  <si>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</si>
  <si>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</si>
  <si>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</si>
  <si>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</si>
  <si>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</si>
  <si>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</si>
  <si>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</si>
  <si>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</si>
  <si>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</si>
  <si>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</si>
  <si>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</si>
  <si>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</si>
  <si>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</si>
  <si>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</si>
  <si>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</si>
  <si>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</si>
  <si>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</si>
  <si>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</si>
  <si>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</si>
  <si>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</si>
  <si>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</si>
  <si>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</si>
  <si>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</si>
  <si>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</si>
  <si>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</si>
  <si>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</si>
  <si>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</si>
  <si>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</si>
  <si>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</si>
  <si>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</si>
  <si>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</si>
  <si>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</si>
  <si>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</si>
  <si>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</si>
  <si>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</si>
  <si>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</si>
  <si>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</si>
  <si>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</si>
  <si>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</si>
  <si>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</si>
  <si>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</si>
  <si>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</si>
  <si>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</si>
  <si>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</si>
  <si>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</si>
  <si>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</si>
  <si>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</si>
  <si>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</si>
  <si>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</si>
  <si>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</si>
  <si>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</si>
  <si>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</si>
  <si>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</si>
  <si>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</si>
  <si>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</si>
  <si>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</si>
  <si>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</si>
  <si>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</si>
  <si>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</si>
  <si>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</si>
  <si>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</si>
  <si>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</si>
  <si>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</si>
  <si>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</si>
  <si>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</si>
  <si>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</si>
  <si>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</si>
  <si>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</si>
  <si>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</si>
  <si>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</si>
  <si>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</si>
  <si>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</si>
  <si>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</si>
  <si>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</si>
  <si>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</si>
  <si>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</si>
  <si>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</si>
  <si>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</si>
  <si>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</si>
  <si>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</si>
  <si>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</si>
  <si>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</si>
  <si>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</si>
  <si>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</si>
  <si>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</si>
  <si>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</si>
  <si>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</si>
  <si>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</si>
  <si>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</si>
  <si>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</si>
  <si>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</si>
  <si>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</si>
  <si>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</si>
  <si>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</si>
  <si>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</si>
  <si>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</si>
  <si>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</si>
  <si>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</si>
  <si>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</si>
  <si>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</si>
  <si>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</si>
  <si>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</si>
  <si>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</si>
  <si>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</si>
  <si>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</si>
  <si>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</si>
  <si>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</si>
  <si>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</si>
  <si>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</si>
  <si>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</si>
  <si>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</si>
  <si>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</si>
  <si>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</si>
  <si>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</si>
  <si>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</si>
  <si>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</si>
  <si>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</si>
  <si>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</si>
  <si>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</si>
  <si>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</si>
  <si>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</si>
  <si>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</si>
  <si>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</si>
  <si>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</si>
  <si>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</si>
  <si>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</si>
  <si>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</si>
  <si>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</si>
  <si>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</si>
  <si>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</si>
  <si>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</si>
  <si>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</si>
  <si>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</si>
  <si>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</si>
  <si>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</si>
  <si>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</si>
  <si>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</si>
  <si>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</si>
  <si>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</si>
  <si>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</si>
  <si>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</si>
  <si>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</si>
  <si>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</si>
  <si>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</si>
  <si>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</si>
  <si>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</si>
  <si>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</si>
  <si>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</si>
  <si>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</si>
  <si>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</si>
  <si>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</si>
  <si>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</si>
  <si>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</si>
  <si>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</si>
  <si>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</si>
  <si>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</si>
  <si>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</si>
  <si>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</si>
  <si>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</si>
  <si>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</si>
  <si>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</si>
  <si>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</si>
  <si>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</si>
  <si>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</si>
  <si>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</si>
  <si>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</si>
  <si>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</si>
  <si>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</si>
  <si>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</si>
  <si>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</si>
  <si>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</si>
  <si>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</si>
  <si>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</si>
  <si>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</si>
  <si>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</si>
  <si>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</si>
  <si>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</si>
  <si>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</si>
  <si>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</si>
  <si>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</si>
  <si>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</si>
  <si>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</si>
  <si>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</si>
  <si>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</si>
  <si>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</si>
  <si>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</si>
  <si>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</si>
  <si>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</si>
  <si>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</si>
  <si>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</si>
  <si>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</si>
  <si>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</si>
  <si>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</si>
  <si>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</si>
  <si>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</si>
  <si>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</si>
  <si>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</si>
  <si>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</si>
  <si>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</si>
  <si>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</si>
  <si>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</si>
  <si>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</si>
  <si>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</si>
  <si>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</si>
  <si>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</si>
  <si>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</si>
  <si>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</si>
  <si>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</si>
  <si>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</si>
  <si>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</si>
  <si>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</si>
  <si>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</si>
  <si>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</si>
  <si>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</si>
  <si>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</si>
  <si>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</si>
  <si>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</si>
  <si>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</si>
  <si>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</si>
  <si>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</si>
  <si>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</si>
  <si>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</si>
  <si>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</si>
  <si>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</si>
  <si>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</si>
  <si>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</si>
  <si>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</si>
  <si>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</si>
  <si>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</si>
  <si>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</si>
  <si>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</si>
  <si>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</si>
  <si>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</si>
  <si>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</si>
  <si>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</si>
  <si>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</si>
  <si>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</si>
  <si>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</si>
  <si>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</si>
  <si>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</si>
  <si>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</si>
  <si>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</si>
  <si>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</si>
  <si>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</si>
  <si>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</si>
  <si>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</si>
  <si>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</si>
  <si>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</si>
  <si>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</si>
  <si>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</si>
  <si>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</si>
  <si>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</si>
  <si>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</si>
  <si>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</si>
  <si>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</si>
  <si>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</si>
  <si>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</si>
  <si>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</si>
  <si>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</si>
  <si>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</si>
  <si>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</si>
  <si>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</si>
  <si>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</si>
  <si>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</si>
  <si>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</si>
  <si>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</si>
  <si>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</si>
  <si>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</si>
  <si>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</si>
  <si>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</si>
  <si>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</si>
  <si>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</si>
  <si>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</si>
  <si>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</si>
  <si>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</si>
  <si>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</si>
  <si>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</si>
  <si>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</si>
  <si>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</si>
  <si>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</si>
  <si>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</si>
  <si>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</si>
  <si>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</si>
  <si>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</si>
  <si>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</si>
  <si>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</si>
  <si>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</si>
  <si>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</si>
  <si>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</si>
  <si>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</si>
  <si>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</si>
  <si>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</si>
  <si>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</si>
  <si>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</si>
  <si>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</si>
  <si>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</si>
  <si>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</si>
  <si>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</si>
  <si>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</si>
  <si>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</si>
  <si>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</si>
  <si>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</si>
  <si>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</si>
  <si>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</si>
  <si>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</si>
  <si>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</si>
  <si>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</si>
  <si>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</si>
  <si>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</si>
  <si>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</si>
  <si>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</si>
  <si>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</si>
  <si>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</si>
  <si>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</si>
  <si>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</si>
  <si>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</si>
  <si>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</si>
  <si>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</si>
  <si>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</si>
  <si>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</si>
  <si>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</si>
  <si>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</si>
  <si>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</si>
  <si>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</si>
  <si>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</si>
  <si>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</si>
  <si>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</si>
  <si>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</si>
  <si>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</si>
  <si>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</si>
  <si>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</si>
  <si>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</si>
  <si>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</si>
  <si>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</si>
  <si>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</si>
  <si>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</si>
  <si>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</si>
  <si>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</si>
  <si>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</si>
  <si>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</si>
  <si>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</si>
  <si>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</si>
  <si>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</si>
  <si>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</si>
  <si>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</si>
  <si>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</si>
  <si>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</si>
  <si>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</si>
  <si>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</si>
  <si>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</si>
  <si>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</si>
  <si>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</si>
  <si>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</si>
  <si>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</si>
  <si>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</si>
  <si>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</si>
  <si>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</si>
  <si>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</si>
  <si>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</si>
  <si>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</si>
  <si>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</si>
  <si>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</si>
  <si>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</si>
  <si>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</si>
  <si>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</si>
  <si>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</si>
  <si>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</si>
  <si>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</si>
  <si>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</si>
  <si>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</si>
  <si>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</si>
  <si>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</si>
  <si>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</si>
  <si>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</si>
  <si>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</si>
  <si>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</si>
  <si>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</si>
  <si>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</si>
  <si>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</si>
  <si>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</si>
  <si>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</si>
  <si>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</si>
  <si>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</si>
  <si>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</si>
  <si>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</si>
  <si>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</si>
  <si>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</si>
  <si>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</si>
  <si>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</si>
  <si>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</si>
  <si>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</si>
  <si>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</si>
  <si>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</si>
  <si>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</si>
  <si>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</si>
  <si>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</si>
  <si>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</si>
  <si>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</si>
  <si>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</si>
  <si>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</si>
  <si>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</si>
  <si>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</si>
  <si>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</si>
  <si>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</si>
  <si>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</si>
  <si>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</si>
  <si>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</si>
  <si>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</si>
  <si>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</si>
  <si>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</si>
  <si>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</si>
  <si>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</si>
  <si>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</si>
  <si>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</si>
  <si>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</si>
  <si>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</si>
  <si>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</si>
  <si>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</si>
  <si>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</si>
  <si>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</si>
  <si>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</si>
  <si>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</si>
  <si>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</si>
  <si>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</si>
  <si>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</si>
  <si>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</si>
  <si>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</si>
  <si>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</si>
  <si>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</si>
  <si>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</si>
  <si>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</si>
  <si>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</si>
  <si>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</si>
  <si>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</si>
  <si>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</si>
  <si>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</si>
  <si>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</si>
  <si>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</si>
  <si>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</si>
  <si>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</si>
  <si>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</si>
  <si>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</si>
  <si>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</si>
  <si>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</si>
  <si>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</si>
  <si>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</si>
  <si>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</si>
  <si>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</si>
  <si>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</si>
  <si>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</si>
  <si>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</si>
  <si>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</si>
  <si>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</si>
  <si>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</si>
  <si>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</si>
  <si>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</si>
  <si>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</si>
  <si>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</si>
  <si>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</si>
  <si>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</si>
  <si>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</si>
  <si>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</si>
  <si>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</si>
  <si>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</si>
  <si>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</si>
  <si>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</si>
  <si>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</si>
  <si>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</si>
  <si>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</si>
  <si>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</si>
  <si>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</si>
  <si>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</si>
  <si>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</si>
  <si>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</si>
  <si>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</si>
  <si>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</si>
  <si>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</si>
  <si>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</si>
  <si>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</si>
  <si>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</si>
  <si>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</si>
  <si>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</si>
  <si>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</si>
  <si>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</si>
  <si>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</si>
  <si>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</si>
  <si>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</si>
  <si>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</si>
  <si>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</si>
  <si>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</si>
  <si>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</si>
  <si>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</si>
  <si>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</si>
  <si>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</si>
  <si>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</si>
  <si>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</si>
  <si>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</si>
  <si>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</si>
  <si>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</si>
  <si>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</si>
  <si>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</si>
  <si>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</si>
  <si>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</si>
  <si>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</si>
  <si>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</si>
  <si>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</si>
  <si>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</si>
  <si>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</si>
  <si>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</si>
  <si>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</si>
  <si>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</si>
  <si>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</si>
  <si>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</si>
  <si>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</si>
  <si>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</si>
  <si>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</si>
  <si>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</si>
  <si>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</si>
  <si>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</si>
  <si>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</si>
  <si>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</si>
  <si>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</si>
  <si>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</si>
  <si>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</si>
  <si>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</si>
  <si>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</si>
  <si>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</si>
  <si>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</si>
  <si>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</si>
  <si>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</si>
  <si>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</si>
  <si>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</si>
  <si>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</si>
  <si>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</si>
  <si>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</si>
  <si>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</si>
  <si>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</si>
  <si>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</si>
  <si>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</si>
  <si>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</si>
  <si>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</si>
  <si>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</si>
  <si>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</si>
  <si>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</si>
  <si>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</si>
  <si>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</si>
  <si>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</si>
  <si>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</si>
  <si>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</si>
  <si>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</si>
  <si>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</si>
  <si>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</si>
  <si>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</si>
  <si>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</si>
  <si>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</si>
  <si>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</si>
  <si>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</si>
  <si>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</si>
  <si>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</si>
  <si>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</si>
  <si>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</si>
  <si>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</si>
  <si>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</si>
  <si>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</si>
  <si>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</si>
  <si>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</si>
  <si>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</si>
  <si>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</si>
  <si>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</si>
  <si>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</si>
  <si>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</si>
  <si>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</si>
  <si>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</si>
  <si>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</si>
  <si>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</si>
  <si>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</si>
  <si>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</si>
  <si>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</si>
  <si>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</si>
  <si>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</si>
  <si>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</si>
  <si>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</si>
  <si>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</si>
  <si>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</si>
  <si>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</si>
  <si>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</si>
  <si>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</si>
  <si>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</si>
  <si>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</si>
  <si>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</si>
  <si>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</si>
  <si>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</si>
  <si>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</si>
  <si>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</si>
  <si>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</si>
  <si>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</si>
  <si>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</si>
  <si>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</si>
  <si>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</si>
  <si>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</si>
  <si>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</si>
  <si>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</si>
  <si>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</si>
  <si>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</si>
  <si>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</si>
  <si>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</si>
  <si>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</si>
  <si>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</si>
  <si>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</si>
  <si>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</si>
  <si>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</si>
  <si>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</si>
  <si>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</si>
  <si>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</si>
  <si>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</si>
  <si>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</si>
  <si>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</si>
  <si>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</si>
  <si>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</si>
  <si>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</si>
  <si>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</si>
  <si>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</si>
  <si>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</si>
  <si>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</si>
  <si>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</si>
  <si>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</si>
  <si>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</si>
  <si>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</si>
  <si>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</si>
  <si>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</si>
  <si>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</si>
  <si>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</si>
  <si>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</si>
  <si>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</si>
  <si>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</si>
  <si>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</si>
  <si>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</si>
  <si>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</si>
  <si>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</si>
  <si>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</si>
  <si>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</si>
  <si>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</si>
  <si>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</si>
  <si>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</si>
  <si>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</si>
  <si>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</si>
  <si>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</si>
  <si>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</si>
  <si>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</si>
  <si>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</si>
  <si>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</si>
  <si>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</si>
  <si>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</si>
  <si>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</si>
  <si>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</si>
  <si>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</si>
  <si>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</si>
  <si>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</si>
  <si>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</si>
  <si>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</si>
  <si>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</si>
  <si>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</si>
  <si>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</si>
  <si>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</si>
  <si>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</si>
  <si>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</si>
  <si>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</si>
  <si>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</si>
  <si>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</si>
  <si>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</si>
  <si>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</si>
  <si>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</si>
  <si>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</si>
  <si>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</si>
  <si>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</si>
  <si>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</si>
  <si>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</si>
  <si>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</si>
  <si>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</si>
  <si>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</si>
  <si>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</si>
  <si>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</si>
  <si>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</si>
  <si>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</si>
  <si>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</si>
  <si>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</si>
  <si>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</si>
  <si>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</si>
  <si>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</si>
  <si>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</si>
  <si>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</si>
  <si>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</si>
  <si>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</si>
  <si>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</si>
  <si>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</si>
  <si>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</si>
  <si>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</si>
  <si>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</si>
  <si>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</si>
  <si>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</si>
  <si>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</si>
  <si>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</si>
  <si>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</si>
  <si>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</si>
  <si>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</si>
  <si>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</si>
  <si>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</si>
  <si>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</si>
  <si>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</si>
  <si>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</si>
  <si>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</si>
  <si>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</si>
  <si>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</si>
  <si>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</si>
  <si>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</si>
  <si>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</si>
  <si>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</si>
  <si>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</si>
  <si>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</si>
  <si>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</si>
  <si>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</si>
  <si>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</si>
  <si>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</si>
  <si>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</si>
  <si>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</si>
  <si>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</si>
  <si>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</si>
  <si>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</si>
  <si>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</si>
  <si>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</si>
  <si>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</si>
  <si>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</si>
  <si>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</si>
  <si>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</si>
  <si>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</si>
  <si>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</si>
  <si>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</si>
  <si>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</si>
  <si>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</si>
  <si>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</si>
  <si>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</si>
  <si>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</si>
  <si>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</si>
  <si>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</si>
  <si>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</si>
  <si>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</si>
  <si>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</si>
  <si>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</si>
  <si>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</si>
  <si>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</si>
  <si>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</si>
  <si>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</si>
  <si>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</si>
  <si>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</si>
  <si>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</si>
  <si>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</si>
  <si>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</si>
  <si>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</si>
  <si>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</si>
  <si>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</si>
  <si>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</si>
  <si>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</si>
  <si>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</si>
  <si>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</si>
  <si>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</si>
  <si>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</si>
  <si>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</si>
  <si>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</si>
  <si>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</si>
  <si>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</si>
  <si>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</si>
  <si>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</si>
  <si>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</si>
  <si>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</si>
  <si>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</si>
  <si>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</si>
  <si>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</si>
  <si>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</si>
  <si>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</si>
  <si>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</si>
  <si>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</si>
  <si>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</si>
  <si>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</si>
  <si>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</si>
  <si>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</si>
  <si>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</si>
  <si>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</si>
  <si>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</si>
  <si>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</si>
  <si>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</si>
  <si>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</si>
  <si>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</si>
  <si>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</si>
  <si>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</si>
  <si>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</si>
  <si>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</si>
  <si>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</si>
  <si>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</si>
  <si>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</si>
  <si>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</si>
  <si>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</si>
  <si>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</si>
  <si>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</si>
  <si>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</si>
  <si>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</si>
  <si>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</si>
  <si>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</si>
  <si>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</si>
  <si>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</si>
  <si>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</si>
  <si>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</si>
  <si>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</si>
  <si>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</si>
  <si>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</si>
  <si>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</si>
  <si>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</si>
  <si>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</si>
  <si>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</si>
  <si>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</si>
  <si>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</si>
  <si>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</si>
  <si>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</si>
  <si>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</si>
  <si>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</si>
  <si>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</si>
  <si>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</si>
  <si>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</si>
  <si>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</si>
  <si>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</si>
  <si>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</si>
  <si>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</si>
  <si>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</si>
  <si>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</si>
  <si>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</si>
  <si>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</si>
  <si>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</si>
  <si>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</si>
  <si>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</si>
  <si>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</si>
  <si>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</si>
  <si>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</si>
  <si>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</si>
  <si>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</si>
  <si>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</si>
  <si>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</si>
  <si>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</si>
  <si>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</si>
  <si>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</si>
  <si>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</si>
  <si>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</si>
  <si>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</si>
  <si>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</si>
  <si>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</si>
  <si>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</si>
  <si>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</si>
  <si>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</si>
  <si>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</si>
  <si>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</si>
  <si>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</si>
  <si>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</si>
  <si>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</si>
  <si>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</si>
  <si>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</si>
  <si>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</si>
  <si>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</si>
  <si>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</si>
  <si>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</si>
  <si>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</si>
  <si>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</si>
  <si>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</si>
  <si>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</si>
  <si>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</si>
  <si>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</si>
  <si>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</si>
  <si>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</si>
  <si>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</si>
  <si>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</si>
  <si>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</si>
  <si>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</si>
  <si>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</si>
  <si>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</si>
  <si>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</si>
  <si>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</si>
  <si>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</si>
  <si>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</si>
  <si>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</si>
  <si>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</si>
  <si>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</si>
  <si>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</si>
  <si>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</si>
  <si>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</si>
  <si>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</si>
  <si>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</si>
  <si>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</si>
  <si>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</si>
  <si>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</si>
  <si>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</si>
  <si>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</si>
  <si>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</si>
  <si>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</si>
  <si>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</si>
  <si>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</si>
  <si>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</si>
  <si>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</si>
  <si>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</si>
  <si>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</si>
  <si>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</si>
  <si>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</si>
  <si>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</si>
  <si>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</si>
  <si>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</si>
  <si>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</si>
  <si>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</si>
  <si>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</si>
  <si>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</si>
  <si>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</si>
  <si>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</si>
  <si>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</si>
  <si>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</si>
  <si>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</si>
  <si>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</si>
  <si>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</si>
  <si>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</si>
  <si>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</si>
  <si>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</si>
  <si>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</si>
  <si>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</si>
  <si>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</si>
  <si>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</si>
  <si>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</si>
  <si>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</si>
  <si>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</si>
  <si>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</si>
  <si>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</si>
  <si>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</si>
  <si>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</si>
  <si>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</si>
  <si>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</si>
  <si>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</si>
  <si>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</si>
  <si>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</si>
  <si>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</si>
  <si>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</si>
  <si>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</si>
  <si>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</si>
  <si>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</si>
  <si>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</si>
  <si>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</si>
  <si>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</si>
  <si>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</si>
  <si>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</si>
  <si>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</si>
  <si>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</si>
  <si>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</si>
  <si>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</si>
  <si>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</si>
  <si>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</si>
  <si>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</si>
  <si>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</si>
  <si>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</si>
  <si>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</si>
  <si>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</si>
  <si>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</si>
  <si>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</si>
  <si>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</si>
  <si>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</si>
  <si>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</si>
  <si>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</si>
  <si>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</si>
  <si>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</si>
  <si>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</si>
  <si>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</si>
  <si>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</si>
  <si>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</si>
  <si>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</si>
  <si>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</si>
  <si>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</si>
  <si>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</si>
  <si>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</si>
  <si>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</si>
  <si>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</si>
  <si>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</si>
  <si>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</si>
  <si>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</si>
  <si>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</si>
  <si>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</si>
  <si>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</si>
  <si>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</si>
  <si>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</si>
  <si>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</si>
  <si>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</si>
  <si>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</si>
  <si>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</si>
  <si>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</si>
  <si>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</si>
  <si>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</si>
  <si>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</si>
  <si>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</si>
  <si>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</si>
  <si>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</si>
  <si>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</si>
  <si>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</si>
  <si>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</si>
  <si>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</si>
  <si>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</si>
  <si>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</si>
  <si>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</si>
  <si>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</si>
  <si>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</si>
  <si>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</si>
  <si>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</si>
  <si>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</si>
  <si>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</si>
  <si>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</si>
  <si>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</si>
  <si>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</si>
  <si>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</si>
  <si>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</si>
  <si>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</si>
  <si>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</si>
  <si>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</si>
  <si>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</si>
  <si>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</si>
  <si>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</si>
  <si>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</si>
  <si>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</si>
  <si>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</si>
  <si>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</si>
  <si>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</si>
  <si>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</si>
  <si>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</si>
  <si>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</si>
  <si>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</si>
  <si>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</si>
  <si>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</si>
  <si>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</si>
  <si>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</si>
  <si>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</si>
  <si>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</si>
  <si>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</si>
  <si>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</si>
  <si>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</si>
  <si>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</si>
  <si>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</si>
  <si>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</si>
  <si>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</si>
  <si>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</si>
  <si>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</si>
  <si>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</si>
  <si>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</si>
  <si>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</si>
  <si>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</si>
  <si>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</si>
  <si>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</si>
  <si>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</si>
  <si>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</si>
  <si>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</si>
  <si>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</si>
  <si>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</si>
  <si>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</si>
  <si>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</si>
  <si>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</si>
  <si>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</si>
  <si>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</si>
  <si>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</si>
  <si>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</si>
  <si>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</si>
  <si>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</si>
  <si>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</si>
  <si>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</si>
  <si>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</si>
  <si>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</si>
  <si>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</si>
  <si>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</si>
  <si>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</si>
  <si>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</si>
  <si>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</si>
  <si>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</si>
  <si>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</si>
  <si>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</si>
  <si>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</si>
  <si>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</si>
  <si>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</si>
  <si>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</si>
  <si>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</si>
  <si>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</si>
  <si>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</si>
  <si>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</si>
  <si>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</si>
  <si>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</si>
  <si>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</si>
  <si>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</si>
  <si>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</si>
  <si>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</si>
  <si>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</si>
  <si>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</si>
  <si>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</si>
  <si>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</si>
  <si>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</si>
  <si>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</si>
  <si>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</si>
  <si>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</si>
  <si>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</si>
  <si>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</si>
  <si>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</si>
  <si>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</si>
  <si>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</si>
  <si>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</si>
  <si>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</si>
  <si>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</si>
  <si>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</si>
  <si>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</si>
  <si>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</si>
  <si>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</si>
  <si>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</si>
  <si>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</si>
  <si>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</si>
  <si>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</si>
  <si>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</si>
  <si>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</si>
  <si>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</si>
  <si>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</si>
  <si>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</si>
  <si>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</si>
  <si>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</si>
  <si>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</si>
  <si>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</si>
  <si>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</si>
  <si>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</si>
  <si>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</si>
  <si>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</si>
  <si>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</si>
  <si>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</si>
  <si>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</si>
  <si>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</si>
  <si>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</si>
  <si>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</si>
  <si>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</si>
  <si>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</si>
  <si>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</si>
  <si>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</si>
  <si>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</si>
  <si>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</si>
  <si>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</si>
  <si>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</si>
  <si>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</si>
  <si>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</si>
  <si>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</si>
  <si>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</si>
  <si>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</si>
  <si>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</si>
  <si>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</si>
  <si>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</si>
  <si>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</si>
  <si>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</si>
  <si>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</si>
  <si>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</si>
  <si>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</si>
  <si>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</si>
  <si>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</si>
  <si>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</si>
  <si>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</si>
  <si>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</si>
  <si>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</si>
  <si>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</si>
  <si>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</si>
  <si>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</si>
  <si>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</si>
  <si>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</si>
  <si>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</si>
  <si>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</si>
  <si>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</si>
  <si>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</si>
  <si>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</si>
  <si>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</si>
  <si>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</si>
  <si>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</si>
  <si>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</si>
  <si>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</si>
  <si>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</si>
  <si>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</si>
  <si>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</si>
  <si>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</si>
  <si>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</si>
  <si>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</si>
  <si>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</si>
  <si>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</si>
  <si>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</si>
  <si>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</si>
  <si>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</si>
  <si>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</si>
  <si>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</si>
  <si>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</si>
  <si>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</si>
  <si>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</si>
  <si>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</si>
  <si>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</si>
  <si>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</si>
  <si>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</si>
  <si>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</si>
  <si>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</si>
  <si>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</si>
  <si>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</si>
  <si>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</si>
  <si>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</si>
  <si>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</si>
  <si>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</si>
  <si>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</si>
  <si>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</si>
  <si>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</si>
  <si>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</si>
  <si>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</si>
  <si>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</si>
  <si>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</si>
  <si>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</si>
  <si>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</si>
  <si>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</si>
  <si>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</si>
  <si>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</si>
  <si>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</si>
  <si>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</si>
  <si>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</si>
  <si>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</si>
  <si>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</si>
  <si>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</si>
  <si>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</si>
  <si>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</si>
  <si>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</si>
  <si>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</si>
  <si>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</si>
  <si>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</si>
  <si>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</si>
  <si>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</si>
  <si>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</si>
  <si>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</si>
  <si>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</si>
  <si>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</si>
  <si>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</si>
  <si>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</si>
  <si>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</si>
  <si>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</si>
  <si>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</si>
  <si>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</si>
  <si>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</si>
  <si>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</si>
  <si>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</si>
  <si>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</si>
  <si>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</si>
  <si>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</si>
  <si>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</si>
  <si>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</si>
  <si>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</si>
  <si>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</si>
  <si>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</si>
  <si>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</si>
  <si>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</si>
  <si>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</si>
  <si>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</si>
  <si>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</si>
  <si>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</si>
  <si>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</si>
  <si>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</si>
  <si>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</si>
  <si>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</si>
  <si>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</si>
  <si>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</si>
  <si>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</si>
  <si>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</si>
  <si>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</si>
  <si>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</si>
  <si>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</si>
  <si>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</si>
  <si>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</si>
  <si>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</si>
  <si>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</si>
  <si>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</si>
  <si>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</si>
  <si>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</si>
  <si>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</si>
  <si>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</si>
  <si>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</si>
  <si>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</si>
  <si>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</si>
  <si>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</si>
  <si>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</si>
  <si>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</si>
  <si>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</si>
  <si>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</si>
  <si>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</si>
  <si>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</si>
  <si>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</si>
  <si>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</si>
  <si>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</si>
  <si>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</si>
  <si>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</si>
  <si>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</si>
  <si>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</si>
  <si>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</si>
  <si>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</si>
  <si>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</si>
  <si>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</si>
  <si>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</si>
  <si>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</si>
  <si>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</si>
  <si>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</si>
  <si>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</si>
  <si>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</si>
  <si>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</si>
  <si>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</si>
  <si>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</si>
  <si>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</si>
  <si>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</si>
  <si>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</si>
  <si>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</si>
  <si>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</si>
  <si>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</si>
  <si>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</si>
  <si>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</si>
  <si>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</si>
  <si>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</si>
  <si>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</si>
  <si>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</si>
  <si>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</si>
  <si>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</si>
  <si>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</si>
  <si>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</si>
  <si>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</si>
  <si>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</si>
  <si>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</si>
  <si>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</si>
  <si>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</si>
  <si>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</si>
  <si>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</si>
  <si>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</si>
  <si>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</si>
  <si>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</si>
  <si>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</si>
  <si>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</si>
  <si>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</si>
  <si>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</si>
  <si>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</si>
  <si>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</si>
  <si>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</si>
  <si>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</si>
  <si>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</si>
  <si>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</si>
  <si>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</si>
  <si>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</si>
  <si>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</si>
  <si>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</si>
  <si>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</si>
  <si>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</si>
  <si>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</si>
  <si>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</si>
  <si>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</si>
  <si>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</si>
  <si>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</si>
  <si>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</si>
  <si>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</si>
  <si>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</si>
  <si>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</si>
  <si>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</si>
  <si>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</si>
  <si>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</si>
  <si>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</si>
  <si>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</si>
  <si>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</si>
  <si>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</si>
  <si>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</si>
  <si>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</si>
  <si>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</si>
  <si>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</si>
  <si>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</si>
  <si>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</si>
  <si>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</si>
  <si>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</si>
  <si>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</si>
  <si>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</si>
  <si>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</si>
  <si>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</si>
  <si>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</si>
  <si>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</si>
  <si>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</si>
  <si>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</si>
  <si>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</si>
  <si>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</si>
  <si>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</si>
  <si>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</si>
  <si>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</si>
  <si>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</si>
  <si>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</si>
  <si>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</si>
  <si>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</si>
  <si>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</si>
  <si>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</si>
  <si>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</si>
  <si>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</si>
  <si>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</si>
  <si>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</si>
  <si>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</si>
  <si>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</si>
  <si>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</si>
  <si>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</si>
  <si>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</si>
  <si>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</si>
  <si>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</si>
  <si>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</si>
  <si>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</si>
  <si>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</si>
  <si>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</si>
  <si>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</si>
  <si>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</si>
  <si>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</si>
  <si>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</si>
  <si>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</si>
  <si>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</si>
  <si>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</si>
  <si>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</si>
  <si>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</si>
  <si>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</si>
  <si>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</si>
  <si>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</si>
  <si>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</si>
  <si>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</si>
  <si>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</si>
  <si>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</si>
  <si>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</si>
  <si>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</si>
  <si>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</si>
  <si>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</si>
  <si>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</si>
  <si>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</si>
  <si>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</si>
  <si>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</si>
  <si>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</si>
  <si>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</si>
  <si>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</si>
  <si>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</si>
  <si>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</si>
  <si>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</si>
  <si>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</si>
  <si>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</si>
  <si>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</si>
  <si>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</si>
  <si>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</si>
  <si>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</si>
  <si>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</si>
  <si>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</si>
  <si>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</si>
  <si>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</si>
  <si>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</si>
  <si>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</si>
  <si>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</si>
  <si>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</si>
  <si>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</si>
  <si>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</si>
  <si>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</si>
  <si>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</si>
  <si>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</si>
  <si>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</si>
  <si>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</si>
  <si>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</si>
  <si>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</si>
  <si>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</si>
  <si>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</si>
  <si>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</si>
  <si>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</si>
  <si>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</si>
  <si>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</si>
  <si>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</si>
  <si>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</si>
  <si>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</si>
  <si>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</si>
  <si>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</si>
  <si>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</si>
  <si>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</si>
  <si>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</si>
  <si>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</si>
  <si>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</si>
  <si>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</si>
  <si>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</si>
  <si>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</si>
  <si>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</si>
  <si>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</si>
  <si>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</si>
  <si>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</si>
  <si>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</si>
  <si>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</si>
  <si>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</si>
  <si>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</si>
  <si>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</si>
  <si>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</si>
  <si>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</si>
  <si>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</si>
  <si>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</si>
  <si>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</si>
  <si>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</si>
  <si>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</si>
  <si>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</si>
  <si>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</si>
  <si>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</si>
  <si>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</si>
  <si>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</si>
  <si>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</si>
  <si>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</si>
  <si>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</si>
  <si>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</si>
  <si>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</si>
  <si>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</si>
  <si>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</si>
  <si>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</si>
  <si>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</si>
  <si>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</si>
  <si>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</si>
  <si>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</si>
  <si>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</si>
  <si>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</si>
  <si>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</si>
  <si>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</si>
  <si>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</si>
  <si>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</si>
  <si>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</si>
  <si>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</si>
  <si>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</si>
  <si>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</si>
  <si>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</si>
  <si>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</si>
  <si>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</si>
  <si>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</si>
  <si>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</si>
  <si>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</si>
  <si>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</si>
  <si>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</si>
  <si>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</si>
  <si>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</si>
  <si>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</si>
  <si>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</si>
  <si>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</si>
  <si>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</si>
  <si>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</si>
  <si>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</si>
  <si>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</si>
  <si>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</si>
  <si>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</si>
  <si>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</si>
  <si>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</si>
  <si>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</si>
  <si>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</si>
  <si>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</si>
  <si>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</si>
  <si>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</si>
  <si>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</si>
  <si>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</si>
  <si>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</si>
  <si>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</si>
  <si>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</si>
  <si>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</si>
  <si>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</si>
  <si>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</si>
  <si>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</si>
  <si>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</si>
  <si>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</si>
  <si>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</si>
  <si>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</si>
  <si>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</si>
  <si>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</si>
  <si>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</si>
  <si>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</si>
  <si>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</si>
  <si>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</si>
  <si>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</si>
  <si>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</si>
  <si>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</si>
  <si>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</si>
  <si>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</si>
  <si>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</si>
  <si>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</si>
  <si>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</si>
  <si>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</si>
  <si>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</si>
  <si>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</si>
  <si>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</si>
  <si>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</si>
  <si>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</si>
  <si>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</si>
  <si>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</si>
  <si>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</si>
  <si>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</si>
  <si>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</si>
  <si>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</si>
  <si>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</si>
  <si>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</si>
  <si>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</si>
  <si>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</si>
  <si>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</si>
  <si>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</si>
  <si>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</si>
  <si>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</si>
  <si>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</si>
  <si>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</si>
  <si>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</si>
  <si>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</si>
  <si>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</si>
  <si>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</si>
  <si>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</si>
  <si>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</si>
  <si>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</si>
  <si>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</si>
  <si>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</si>
  <si>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</si>
  <si>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</si>
  <si>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</si>
  <si>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</si>
  <si>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</si>
  <si>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</si>
  <si>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</si>
  <si>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</si>
  <si>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</si>
  <si>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</si>
  <si>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</si>
  <si>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</si>
  <si>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</si>
  <si>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</si>
  <si>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</si>
  <si>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</si>
  <si>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</si>
  <si>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</si>
  <si>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</si>
  <si>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</si>
  <si>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</si>
  <si>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</si>
  <si>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</si>
  <si>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</si>
  <si>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</si>
  <si>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</si>
  <si>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</si>
  <si>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</si>
  <si>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</si>
  <si>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</si>
  <si>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</si>
  <si>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</si>
  <si>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</si>
  <si>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</si>
  <si>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</si>
  <si>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</si>
  <si>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</si>
  <si>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</si>
  <si>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</si>
  <si>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</si>
  <si>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</si>
  <si>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</si>
  <si>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</si>
  <si>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</si>
  <si>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</si>
  <si>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</si>
  <si>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</si>
  <si>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</si>
  <si>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</si>
  <si>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</si>
  <si>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</si>
  <si>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</si>
  <si>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</si>
  <si>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</si>
  <si>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</si>
  <si>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</si>
  <si>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</si>
  <si>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</si>
  <si>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</si>
  <si>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</si>
  <si>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</si>
  <si>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</si>
  <si>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</si>
  <si>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</si>
  <si>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</si>
  <si>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</si>
  <si>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</si>
  <si>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</si>
  <si>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</si>
  <si>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</si>
  <si>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</si>
  <si>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</si>
  <si>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</si>
  <si>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</si>
  <si>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</si>
  <si>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</si>
  <si>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</si>
  <si>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</si>
  <si>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</si>
  <si>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</si>
  <si>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</si>
  <si>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</si>
  <si>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</si>
  <si>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</si>
  <si>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</si>
  <si>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</si>
  <si>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</si>
  <si>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</si>
  <si>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</si>
  <si>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</si>
  <si>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</si>
  <si>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</si>
  <si>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</si>
  <si>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</si>
  <si>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</si>
  <si>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</si>
  <si>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</si>
  <si>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</si>
  <si>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</si>
  <si>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</si>
  <si>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</si>
  <si>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</si>
  <si>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</si>
  <si>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</si>
  <si>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</si>
  <si>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</si>
  <si>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</si>
  <si>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</si>
  <si>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</si>
  <si>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</si>
  <si>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</si>
  <si>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</si>
  <si>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</si>
  <si>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</si>
  <si>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</si>
  <si>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</si>
  <si>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</si>
  <si>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</si>
  <si>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</si>
  <si>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</si>
  <si>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</si>
  <si>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</si>
  <si>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</si>
  <si>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</si>
  <si>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</si>
  <si>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</si>
  <si>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</si>
  <si>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</si>
  <si>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</si>
  <si>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</si>
  <si>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</si>
  <si>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</si>
  <si>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</si>
  <si>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</si>
  <si>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</si>
  <si>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</si>
  <si>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</si>
  <si>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</si>
  <si>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</si>
  <si>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</si>
  <si>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</si>
  <si>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</si>
  <si>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</si>
  <si>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</si>
  <si>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</si>
  <si>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</si>
  <si>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</si>
  <si>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</si>
  <si>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</si>
  <si>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</si>
  <si>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</si>
  <si>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</si>
  <si>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</si>
  <si>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</si>
  <si>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</si>
  <si>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</si>
  <si>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</si>
  <si>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</si>
  <si>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</si>
  <si>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</si>
  <si>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</si>
  <si>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</si>
  <si>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</si>
  <si>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</si>
  <si>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</si>
  <si>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</si>
  <si>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</si>
  <si>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</si>
  <si>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</si>
  <si>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</si>
  <si>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</si>
  <si>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</si>
  <si>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</si>
  <si>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</si>
  <si>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</si>
  <si>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</si>
  <si>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</si>
  <si>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</si>
  <si>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</si>
  <si>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</si>
  <si>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</si>
  <si>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</si>
  <si>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</si>
  <si>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</si>
  <si>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</si>
  <si>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</si>
  <si>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</si>
  <si>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</si>
  <si>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</si>
  <si>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</si>
  <si>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</si>
  <si>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</si>
  <si>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</si>
  <si>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</si>
  <si>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</si>
  <si>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</si>
  <si>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</si>
  <si>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</si>
  <si>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</si>
  <si>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</si>
  <si>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</si>
  <si>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</si>
  <si>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</si>
  <si>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</si>
  <si>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</si>
  <si>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</si>
  <si>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</si>
  <si>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</si>
  <si>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</si>
  <si>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</si>
  <si>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</si>
  <si>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</si>
  <si>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</si>
  <si>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</si>
  <si>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</si>
  <si>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</si>
  <si>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</si>
  <si>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</si>
  <si>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</si>
  <si>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</si>
  <si>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</si>
  <si>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</si>
  <si>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</si>
  <si>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</si>
  <si>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</si>
  <si>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</si>
  <si>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</si>
  <si>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</si>
  <si>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</si>
  <si>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</si>
  <si>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</si>
  <si>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</si>
  <si>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</si>
  <si>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</si>
  <si>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</si>
  <si>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</si>
  <si>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</si>
  <si>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</si>
  <si>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</si>
  <si>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</si>
  <si>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</si>
  <si>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</si>
  <si>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</si>
  <si>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</si>
  <si>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</si>
  <si>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</si>
  <si>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</si>
  <si>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</si>
  <si>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</si>
  <si>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</si>
  <si>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</si>
  <si>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</si>
  <si>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</si>
  <si>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</si>
  <si>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</si>
  <si>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</si>
  <si>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</si>
  <si>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</si>
  <si>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</si>
  <si>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</si>
  <si>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</si>
  <si>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</si>
  <si>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</si>
  <si>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</si>
  <si>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</si>
  <si>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</si>
  <si>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</si>
  <si>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</si>
  <si>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</si>
  <si>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</si>
  <si>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</si>
  <si>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</si>
  <si>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</si>
  <si>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</si>
  <si>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</si>
  <si>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</si>
  <si>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</si>
  <si>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</si>
  <si>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</si>
  <si>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</si>
  <si>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</si>
  <si>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</si>
  <si>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</si>
  <si>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</si>
  <si>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</si>
  <si>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</si>
  <si>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</si>
  <si>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</si>
  <si>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</si>
  <si>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</si>
  <si>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</si>
  <si>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</si>
  <si>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</si>
  <si>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</si>
  <si>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</si>
  <si>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</si>
  <si>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</si>
  <si>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</si>
  <si>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</si>
  <si>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</si>
  <si>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</si>
  <si>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</si>
  <si>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</si>
  <si>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</si>
  <si>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</si>
  <si>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</si>
  <si>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</si>
  <si>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</si>
  <si>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</si>
  <si>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</si>
  <si>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</si>
  <si>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</si>
  <si>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</si>
  <si>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</si>
  <si>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</si>
  <si>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</si>
  <si>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</si>
  <si>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</si>
  <si>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</si>
  <si>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</si>
  <si>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</si>
  <si>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</si>
  <si>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</si>
  <si>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</si>
  <si>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</si>
  <si>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</si>
  <si>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</si>
  <si>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</si>
  <si>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</si>
  <si>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</si>
  <si>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</si>
  <si>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</si>
  <si>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</si>
  <si>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</si>
  <si>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</si>
  <si>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</si>
  <si>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</si>
  <si>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</si>
  <si>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</si>
  <si>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</si>
  <si>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</si>
  <si>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</si>
  <si>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</si>
  <si>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</si>
  <si>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</si>
  <si>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</si>
  <si>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</si>
  <si>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</si>
  <si>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</si>
  <si>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</si>
  <si>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</si>
  <si>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</si>
  <si>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</si>
  <si>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</si>
  <si>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</si>
  <si>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</si>
  <si>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</si>
  <si>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</si>
  <si>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</si>
  <si>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</si>
  <si>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</si>
  <si>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</si>
  <si>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</si>
  <si>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</si>
  <si>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</si>
  <si>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</si>
  <si>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</si>
  <si>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</si>
  <si>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</si>
  <si>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</si>
  <si>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</si>
  <si>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</si>
  <si>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</si>
  <si>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</si>
  <si>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</si>
  <si>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</si>
  <si>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</si>
  <si>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</si>
  <si>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</si>
  <si>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</si>
  <si>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</si>
  <si>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</si>
  <si>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</si>
  <si>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</si>
  <si>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</si>
  <si>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</si>
  <si>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</si>
  <si>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</si>
  <si>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</si>
  <si>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</si>
  <si>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</si>
  <si>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</si>
  <si>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</si>
  <si>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</si>
  <si>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</si>
  <si>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</si>
  <si>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</si>
  <si>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</si>
  <si>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</si>
  <si>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</si>
  <si>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</si>
  <si>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</si>
  <si>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</si>
  <si>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</si>
  <si>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</si>
  <si>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</si>
  <si>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</si>
  <si>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</si>
  <si>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</si>
  <si>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</si>
  <si>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</si>
  <si>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</si>
  <si>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</si>
  <si>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</si>
  <si>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</si>
  <si>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</si>
  <si>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</si>
  <si>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</si>
  <si>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</si>
  <si>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</si>
  <si>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</si>
  <si>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</si>
  <si>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</si>
  <si>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</si>
  <si>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</si>
  <si>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</si>
  <si>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</si>
  <si>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</si>
  <si>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</si>
  <si>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</si>
  <si>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</si>
  <si>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</si>
  <si>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</si>
  <si>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</si>
  <si>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</si>
  <si>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</si>
  <si>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</si>
  <si>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</si>
  <si>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</si>
  <si>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</si>
  <si>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</si>
  <si>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</si>
  <si>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</si>
  <si>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</si>
  <si>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</si>
  <si>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</si>
  <si>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</si>
  <si>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</si>
  <si>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</si>
  <si>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</si>
  <si>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</si>
  <si>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</si>
  <si>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</si>
  <si>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</si>
  <si>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</si>
  <si>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</si>
  <si>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</si>
  <si>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</si>
  <si>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</si>
  <si>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</si>
  <si>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</si>
  <si>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</si>
  <si>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</si>
  <si>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</si>
  <si>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</si>
  <si>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</si>
  <si>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</si>
  <si>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</si>
  <si>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</si>
  <si>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</si>
  <si>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</si>
  <si>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</si>
  <si>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</si>
  <si>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</si>
  <si>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</si>
  <si>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</si>
  <si>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</si>
  <si>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</si>
  <si>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</si>
  <si>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</si>
  <si>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</si>
  <si>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</si>
  <si>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</si>
  <si>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</si>
  <si>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</si>
  <si>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</si>
  <si>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</si>
  <si>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</si>
  <si>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</si>
  <si>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</si>
  <si>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</si>
  <si>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</si>
  <si>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</si>
  <si>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</si>
  <si>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</si>
  <si>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</si>
  <si>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</si>
  <si>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</si>
  <si>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</si>
  <si>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</si>
  <si>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</si>
  <si>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</si>
  <si>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</si>
  <si>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</si>
  <si>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</si>
  <si>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</si>
  <si>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</si>
  <si>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</si>
  <si>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</si>
  <si>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</si>
  <si>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</si>
  <si>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</si>
  <si>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</si>
  <si>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</si>
  <si>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</si>
  <si>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</si>
  <si>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</si>
  <si>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</si>
  <si>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</si>
  <si>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</si>
  <si>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</si>
  <si>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</si>
  <si>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</si>
  <si>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</si>
  <si>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</si>
  <si>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</si>
  <si>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</si>
  <si>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</si>
  <si>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</si>
  <si>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</si>
  <si>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</si>
  <si>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</si>
  <si>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</si>
  <si>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</si>
  <si>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</si>
  <si>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</si>
  <si>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</si>
  <si>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</si>
  <si>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</si>
  <si>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</si>
  <si>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</si>
  <si>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</si>
  <si>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</si>
  <si>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</si>
  <si>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</si>
  <si>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</si>
  <si>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</si>
  <si>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</si>
  <si>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</si>
  <si>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</si>
  <si>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</si>
  <si>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</si>
  <si>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</si>
  <si>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</si>
  <si>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</si>
  <si>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</si>
  <si>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</si>
  <si>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</si>
  <si>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</si>
  <si>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</si>
  <si>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</si>
  <si>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</si>
  <si>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</si>
  <si>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</si>
  <si>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</si>
  <si>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</si>
  <si>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</si>
  <si>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</si>
  <si>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</si>
  <si>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</si>
  <si>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</si>
  <si>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</si>
  <si>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</si>
  <si>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</si>
  <si>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</si>
  <si>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</si>
  <si>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</si>
  <si>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</si>
  <si>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</si>
  <si>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</si>
  <si>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</si>
  <si>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</si>
  <si>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</si>
  <si>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</si>
  <si>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</si>
  <si>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</si>
  <si>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</si>
  <si>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</si>
  <si>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</si>
  <si>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</si>
  <si>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</si>
  <si>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</si>
  <si>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</si>
  <si>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</si>
  <si>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</si>
  <si>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</si>
  <si>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</si>
  <si>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</si>
  <si>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</si>
  <si>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</si>
  <si>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</si>
  <si>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</si>
  <si>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</si>
  <si>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</si>
  <si>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</si>
  <si>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</si>
  <si>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</si>
  <si>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</si>
  <si>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</si>
  <si>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</si>
  <si>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</si>
  <si>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</si>
  <si>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</si>
  <si>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</si>
  <si>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</si>
  <si>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</si>
  <si>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</si>
  <si>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</si>
  <si>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</si>
  <si>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</si>
  <si>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</si>
  <si>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</si>
  <si>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</si>
  <si>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</si>
  <si>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</si>
  <si>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</si>
  <si>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</si>
  <si>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</si>
  <si>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</si>
  <si>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</si>
  <si>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</si>
  <si>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</si>
  <si>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</si>
  <si>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</si>
  <si>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</si>
  <si>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</si>
  <si>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</si>
  <si>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</si>
  <si>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</si>
  <si>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</si>
  <si>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</si>
  <si>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</si>
  <si>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</si>
  <si>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</si>
  <si>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</si>
  <si>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</si>
  <si>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</si>
  <si>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</si>
  <si>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</si>
  <si>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</si>
  <si>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</si>
  <si>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</si>
  <si>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</si>
  <si>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</si>
  <si>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</si>
  <si>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</si>
  <si>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</si>
  <si>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</si>
  <si>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</si>
  <si>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</si>
  <si>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</si>
  <si>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</si>
  <si>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</si>
  <si>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</si>
  <si>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</si>
  <si>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</si>
  <si>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</si>
  <si>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</si>
  <si>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</si>
  <si>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</si>
  <si>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</si>
  <si>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</si>
  <si>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</si>
  <si>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</si>
  <si>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</si>
  <si>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</si>
  <si>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</si>
  <si>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</si>
  <si>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</si>
  <si>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</si>
  <si>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</si>
  <si>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</si>
  <si>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</si>
  <si>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</si>
  <si>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</si>
  <si>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</si>
  <si>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</si>
  <si>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</si>
  <si>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</si>
  <si>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</si>
  <si>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</si>
  <si>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</si>
  <si>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</si>
  <si>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</si>
  <si>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</si>
  <si>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</si>
  <si>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</si>
  <si>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</si>
  <si>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</si>
  <si>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</si>
  <si>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</si>
  <si>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</si>
  <si>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</si>
  <si>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</si>
  <si>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</si>
  <si>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</si>
  <si>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</si>
  <si>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</si>
  <si>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</si>
  <si>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</si>
  <si>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</si>
  <si>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</si>
  <si>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</si>
  <si>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</si>
  <si>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</si>
  <si>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</si>
  <si>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</si>
  <si>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</si>
  <si>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</si>
  <si>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</si>
  <si>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</si>
  <si>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</si>
  <si>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</si>
  <si>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</si>
  <si>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</si>
  <si>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</si>
  <si>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</si>
  <si>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</si>
  <si>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</si>
  <si>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</si>
  <si>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</si>
  <si>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</si>
  <si>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</si>
  <si>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</si>
  <si>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</si>
  <si>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</si>
  <si>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</si>
  <si>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</si>
  <si>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</si>
  <si>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</si>
  <si>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</si>
  <si>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</si>
  <si>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</si>
  <si>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</si>
  <si>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</si>
  <si>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</si>
  <si>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</si>
  <si>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</si>
  <si>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</si>
  <si>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</si>
  <si>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</si>
  <si>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</si>
  <si>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</si>
  <si>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</si>
  <si>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</si>
  <si>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</si>
  <si>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</si>
  <si>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</si>
  <si>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</si>
  <si>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</si>
  <si>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</si>
  <si>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</si>
  <si>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</si>
  <si>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</si>
  <si>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</si>
  <si>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</si>
  <si>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</si>
  <si>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</si>
  <si>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</si>
  <si>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</si>
  <si>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</si>
  <si>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</si>
  <si>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</si>
  <si>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</si>
  <si>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</si>
  <si>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</si>
  <si>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</si>
  <si>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</si>
  <si>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</si>
  <si>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</si>
  <si>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</si>
  <si>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</si>
  <si>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</si>
  <si>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</si>
  <si>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</si>
  <si>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</si>
  <si>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</si>
  <si>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</si>
  <si>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</si>
  <si>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</si>
  <si>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</si>
  <si>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</si>
  <si>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</si>
  <si>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</si>
  <si>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</si>
  <si>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</si>
  <si>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</si>
  <si>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</si>
  <si>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</si>
  <si>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</si>
  <si>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</si>
  <si>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</si>
  <si>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</si>
  <si>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</si>
  <si>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</si>
  <si>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</si>
  <si>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</si>
  <si>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</si>
  <si>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</si>
  <si>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</si>
  <si>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</si>
  <si>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</si>
  <si>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</si>
  <si>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</si>
  <si>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</si>
  <si>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</si>
  <si>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</si>
  <si>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</si>
  <si>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</si>
  <si>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</si>
  <si>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</si>
  <si>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</si>
  <si>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</si>
  <si>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</si>
  <si>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</si>
  <si>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</si>
  <si>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</si>
  <si>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</si>
  <si>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</si>
  <si>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</si>
  <si>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</si>
  <si>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</si>
  <si>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</si>
  <si>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</si>
  <si>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</si>
  <si>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</si>
  <si>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</si>
  <si>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</si>
  <si>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</si>
  <si>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</si>
  <si>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</si>
  <si>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</si>
  <si>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</si>
  <si>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</si>
  <si>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</si>
  <si>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</si>
  <si>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</si>
  <si>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</si>
  <si>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</si>
  <si>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</si>
  <si>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</si>
  <si>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</si>
  <si>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</si>
  <si>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</si>
  <si>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</si>
  <si>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</si>
  <si>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</si>
  <si>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</si>
  <si>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</si>
  <si>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</si>
  <si>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</si>
  <si>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</si>
  <si>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</si>
  <si>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</si>
  <si>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</si>
  <si>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</si>
  <si>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</si>
  <si>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</si>
  <si>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</si>
  <si>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</si>
  <si>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</si>
  <si>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</si>
  <si>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</si>
  <si>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</si>
  <si>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</si>
  <si>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</si>
  <si>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</si>
  <si>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</si>
  <si>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</si>
  <si>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</si>
  <si>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</si>
  <si>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</si>
  <si>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</si>
  <si>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</si>
  <si>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</si>
  <si>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</si>
  <si>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</si>
  <si>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</si>
  <si>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</si>
  <si>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</si>
  <si>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</si>
  <si>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</si>
  <si>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</si>
  <si>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</si>
  <si>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</si>
  <si>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</si>
  <si>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</si>
  <si>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</si>
  <si>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</si>
  <si>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</si>
  <si>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</si>
  <si>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</si>
  <si>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</si>
  <si>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</si>
  <si>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</si>
  <si>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</si>
  <si>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</si>
  <si>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</si>
  <si>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</si>
  <si>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</si>
  <si>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</si>
  <si>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</si>
  <si>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</si>
  <si>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</si>
  <si>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</si>
  <si>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</si>
  <si>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</si>
  <si>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</si>
  <si>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</si>
  <si>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</si>
  <si>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</si>
  <si>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</si>
  <si>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</si>
  <si>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</si>
  <si>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</si>
  <si>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</si>
  <si>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</si>
  <si>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</si>
  <si>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</si>
  <si>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</si>
  <si>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</si>
  <si>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</si>
  <si>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</si>
  <si>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</si>
  <si>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</si>
  <si>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</si>
  <si>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</si>
  <si>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</si>
  <si>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</si>
  <si>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</si>
  <si>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</si>
  <si>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</si>
  <si>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</si>
  <si>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</si>
  <si>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</si>
  <si>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</si>
  <si>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</si>
  <si>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</si>
  <si>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</si>
  <si>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</si>
  <si>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</si>
  <si>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</si>
  <si>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</si>
  <si>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</si>
  <si>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</si>
  <si>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</si>
  <si>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</si>
  <si>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</si>
  <si>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</si>
  <si>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</si>
  <si>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</si>
  <si>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</si>
  <si>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</si>
  <si>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</si>
  <si>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</si>
  <si>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</si>
  <si>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</si>
  <si>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</si>
  <si>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</si>
  <si>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</si>
  <si>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</si>
  <si>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</si>
  <si>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</si>
  <si>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</si>
  <si>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</si>
  <si>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</si>
  <si>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</si>
  <si>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</si>
  <si>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</si>
  <si>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</si>
  <si>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</si>
  <si>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</si>
  <si>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</si>
  <si>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</si>
  <si>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</si>
  <si>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</si>
  <si>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</si>
  <si>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</si>
  <si>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</si>
  <si>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</si>
  <si>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</si>
  <si>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</si>
  <si>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</si>
  <si>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</si>
  <si>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</si>
  <si>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</si>
  <si>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</si>
  <si>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</si>
  <si>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</si>
  <si>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</si>
  <si>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</si>
  <si>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</si>
  <si>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</si>
  <si>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</si>
  <si>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</si>
  <si>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</si>
  <si>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</si>
  <si>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</si>
  <si>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</si>
  <si>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</si>
  <si>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</si>
  <si>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</si>
  <si>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</si>
  <si>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</si>
  <si>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</si>
  <si>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</si>
  <si>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</si>
  <si>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</si>
  <si>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</si>
  <si>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</si>
  <si>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</si>
  <si>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</si>
  <si>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</si>
  <si>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</si>
  <si>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</si>
  <si>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</si>
  <si>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</si>
  <si>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</si>
  <si>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</si>
  <si>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</si>
  <si>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</si>
  <si>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</si>
  <si>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</si>
  <si>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</si>
  <si>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</si>
  <si>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</si>
  <si>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</si>
  <si>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</si>
  <si>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</si>
  <si>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</si>
  <si>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</si>
  <si>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</si>
  <si>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</si>
  <si>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</si>
  <si>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</si>
  <si>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</si>
  <si>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</si>
  <si>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</si>
  <si>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</si>
  <si>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</si>
  <si>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</si>
  <si>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</si>
  <si>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</si>
  <si>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</si>
  <si>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</si>
  <si>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</si>
  <si>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</si>
  <si>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</si>
  <si>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</si>
  <si>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</si>
  <si>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</si>
  <si>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</si>
  <si>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</si>
  <si>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</si>
  <si>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</si>
  <si>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</si>
  <si>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</si>
  <si>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</si>
  <si>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</si>
  <si>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</si>
  <si>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</si>
  <si>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</si>
  <si>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</si>
  <si>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</si>
  <si>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</si>
  <si>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</si>
  <si>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</si>
  <si>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</si>
  <si>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</si>
  <si>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</si>
  <si>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</si>
  <si>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</si>
  <si>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</si>
  <si>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</si>
  <si>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</si>
  <si>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</si>
  <si>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</si>
  <si>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</si>
  <si>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</si>
  <si>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</si>
  <si>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</si>
  <si>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</si>
  <si>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</si>
  <si>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</si>
  <si>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</si>
  <si>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</si>
  <si>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</si>
  <si>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</si>
  <si>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</si>
  <si>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</si>
  <si>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</si>
  <si>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</si>
  <si>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</si>
  <si>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</si>
  <si>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</si>
  <si>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</si>
  <si>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</si>
  <si>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</si>
  <si>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</si>
  <si>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</si>
  <si>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</si>
  <si>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</si>
  <si>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</si>
  <si>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</si>
  <si>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</si>
  <si>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</si>
  <si>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</si>
  <si>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</si>
  <si>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</si>
  <si>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</si>
  <si>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</si>
  <si>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</si>
  <si>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</si>
  <si>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</si>
  <si>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</si>
  <si>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</si>
  <si>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</si>
  <si>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</si>
  <si>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</si>
  <si>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</si>
  <si>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</si>
  <si>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</si>
  <si>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</si>
  <si>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</si>
  <si>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</si>
  <si>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</si>
  <si>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</si>
  <si>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</si>
  <si>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</si>
  <si>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</si>
  <si>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</si>
  <si>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</si>
  <si>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</si>
  <si>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</si>
  <si>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</si>
  <si>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</si>
  <si>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</si>
  <si>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</si>
  <si>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</si>
  <si>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</si>
  <si>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</si>
  <si>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</si>
  <si>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</si>
  <si>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</si>
  <si>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</si>
  <si>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</si>
  <si>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</si>
  <si>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</si>
  <si>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</si>
  <si>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</si>
  <si>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</si>
  <si>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</si>
  <si>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</si>
  <si>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</si>
  <si>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</si>
  <si>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</si>
  <si>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</si>
  <si>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</si>
  <si>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</si>
  <si>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</si>
  <si>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</si>
  <si>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</si>
  <si>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</si>
  <si>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</si>
  <si>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</si>
  <si>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</si>
  <si>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</si>
  <si>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</si>
  <si>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</si>
  <si>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</si>
  <si>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</si>
  <si>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</si>
  <si>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</si>
  <si>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</si>
  <si>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</si>
  <si>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</si>
  <si>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</si>
  <si>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</si>
  <si>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</si>
  <si>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</si>
  <si>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</si>
  <si>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</si>
  <si>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</si>
  <si>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</si>
  <si>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</si>
  <si>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</si>
  <si>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</si>
  <si>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</si>
  <si>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</si>
  <si>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</si>
  <si>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</si>
  <si>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</si>
  <si>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</si>
  <si>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</si>
  <si>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</si>
  <si>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</si>
  <si>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</si>
  <si>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</si>
  <si>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</si>
  <si>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</si>
  <si>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</si>
  <si>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</si>
  <si>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</si>
  <si>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</si>
  <si>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</si>
  <si>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</si>
  <si>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</si>
  <si>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</si>
  <si>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</si>
  <si>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</si>
  <si>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</si>
  <si>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</si>
  <si>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</si>
  <si>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</si>
  <si>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</si>
  <si>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</si>
  <si>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</si>
  <si>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</si>
  <si>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</si>
  <si>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</si>
  <si>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</si>
  <si>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</si>
  <si>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</si>
  <si>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</si>
  <si>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</si>
  <si>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</si>
  <si>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</si>
  <si>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</si>
  <si>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</si>
  <si>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</si>
  <si>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</si>
  <si>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</si>
  <si>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</si>
  <si>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</si>
  <si>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</si>
  <si>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</si>
  <si>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</si>
  <si>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</si>
  <si>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</si>
  <si>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</si>
  <si>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</si>
  <si>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</si>
  <si>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</si>
  <si>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</si>
  <si>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</si>
  <si>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</si>
  <si>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</si>
  <si>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</si>
  <si>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</si>
  <si>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</si>
  <si>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</si>
  <si>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</si>
  <si>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</si>
  <si>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</si>
  <si>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</si>
  <si>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</si>
  <si>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</si>
  <si>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</si>
  <si>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</si>
  <si>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</si>
  <si>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</si>
  <si>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</si>
  <si>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</si>
  <si>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</si>
  <si>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</si>
  <si>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</si>
  <si>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</si>
  <si>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</si>
  <si>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</si>
  <si>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</si>
  <si>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</si>
  <si>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</si>
  <si>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</si>
  <si>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</si>
  <si>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</si>
  <si>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</si>
  <si>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</si>
  <si>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</si>
  <si>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</si>
  <si>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</si>
  <si>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</si>
  <si>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</si>
  <si>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</si>
  <si>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</si>
  <si>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</si>
  <si>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</si>
  <si>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</si>
  <si>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</si>
  <si>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</si>
  <si>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</si>
  <si>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</si>
  <si>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</si>
  <si>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</si>
  <si>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</si>
  <si>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</si>
  <si>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</si>
  <si>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</si>
  <si>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</si>
  <si>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</si>
  <si>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</si>
  <si>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</si>
  <si>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</si>
  <si>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</si>
  <si>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</si>
  <si>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</si>
  <si>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</si>
  <si>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</si>
  <si>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</si>
  <si>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</si>
  <si>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</si>
  <si>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</si>
  <si>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</si>
  <si>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</si>
  <si>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</si>
  <si>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</si>
  <si>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</si>
  <si>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</si>
  <si>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</si>
  <si>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</si>
  <si>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</si>
  <si>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</si>
  <si>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</si>
  <si>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</si>
  <si>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</si>
  <si>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</si>
  <si>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</si>
  <si>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</si>
  <si>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</si>
  <si>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</si>
  <si>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</si>
  <si>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</si>
  <si>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</si>
  <si>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</si>
  <si>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</si>
  <si>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</si>
  <si>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</si>
  <si>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</si>
  <si>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</si>
  <si>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</si>
  <si>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</si>
  <si>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</si>
  <si>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</si>
  <si>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</si>
  <si>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</si>
  <si>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</si>
  <si>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</si>
  <si>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</si>
  <si>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</si>
  <si>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</si>
  <si>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</si>
  <si>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</si>
  <si>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</si>
  <si>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</si>
  <si>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</si>
  <si>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</si>
  <si>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</si>
  <si>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</si>
  <si>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</si>
  <si>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</si>
  <si>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</si>
  <si>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</si>
  <si>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</si>
  <si>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</si>
  <si>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</si>
  <si>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</si>
  <si>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</si>
  <si>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</si>
  <si>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</si>
  <si>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</si>
  <si>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</si>
  <si>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</si>
  <si>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</si>
  <si>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</si>
  <si>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</si>
  <si>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</si>
  <si>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</si>
  <si>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</si>
  <si>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</si>
  <si>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</si>
  <si>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</si>
  <si>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</si>
  <si>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</si>
  <si>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</si>
  <si>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</si>
  <si>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</si>
  <si>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</si>
  <si>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</si>
  <si>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</si>
  <si>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</si>
  <si>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</si>
  <si>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</si>
  <si>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</si>
  <si>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</si>
  <si>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</si>
  <si>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</si>
  <si>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</si>
  <si>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</si>
  <si>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</si>
  <si>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</si>
  <si>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</si>
  <si>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</si>
  <si>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</si>
  <si>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</si>
  <si>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</si>
  <si>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</si>
  <si>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</si>
  <si>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</si>
  <si>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</si>
  <si>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</si>
  <si>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</si>
  <si>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</si>
  <si>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</si>
  <si>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</si>
  <si>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</si>
  <si>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</si>
  <si>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</si>
  <si>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</si>
  <si>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</si>
  <si>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</si>
  <si>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</si>
  <si>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</si>
  <si>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</si>
  <si>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</si>
  <si>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</si>
  <si>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</si>
  <si>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</si>
  <si>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</si>
  <si>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</si>
  <si>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</si>
  <si>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</si>
  <si>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</si>
  <si>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</si>
  <si>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</si>
  <si>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</si>
  <si>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</si>
  <si>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</si>
  <si>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</si>
  <si>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</si>
  <si>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</si>
  <si>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</si>
  <si>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</si>
  <si>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</si>
  <si>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</si>
  <si>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</si>
  <si>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</si>
  <si>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</si>
  <si>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</si>
  <si>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</si>
  <si>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</si>
  <si>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</si>
  <si>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</si>
  <si>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</si>
  <si>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</si>
  <si>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</si>
  <si>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</si>
  <si>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</si>
  <si>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</si>
  <si>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</si>
  <si>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</si>
  <si>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</si>
  <si>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</si>
  <si>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</si>
  <si>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</si>
  <si>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</si>
  <si>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</si>
  <si>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</si>
  <si>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</si>
  <si>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</si>
  <si>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</si>
  <si>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</si>
  <si>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</si>
  <si>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</si>
  <si>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</si>
  <si>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</si>
  <si>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</si>
  <si>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</si>
  <si>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</si>
  <si>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</si>
  <si>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</si>
  <si>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</si>
  <si>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</si>
  <si>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</si>
  <si>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</si>
  <si>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</si>
  <si>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</si>
  <si>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</si>
  <si>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</si>
  <si>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</si>
  <si>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</si>
  <si>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</si>
  <si>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</si>
  <si>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</si>
  <si>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</si>
  <si>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</si>
  <si>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</si>
  <si>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</si>
  <si>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</si>
  <si>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</si>
  <si>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</si>
  <si>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</si>
  <si>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</si>
  <si>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</si>
  <si>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</si>
  <si>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</si>
  <si>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</si>
  <si>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</si>
  <si>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</si>
  <si>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</si>
  <si>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</si>
  <si>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</si>
  <si>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</si>
  <si>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</si>
  <si>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</si>
  <si>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</si>
  <si>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</si>
  <si>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</si>
  <si>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</si>
  <si>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</si>
  <si>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</si>
  <si>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</si>
  <si>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</si>
  <si>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</si>
  <si>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</si>
  <si>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</si>
  <si>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</si>
  <si>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</si>
  <si>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</si>
  <si>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</si>
  <si>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</si>
  <si>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</si>
  <si>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</si>
  <si>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</si>
  <si>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</si>
  <si>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</si>
  <si>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</si>
  <si>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</si>
  <si>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</si>
  <si>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</si>
  <si>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</si>
  <si>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</si>
  <si>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</si>
  <si>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</si>
  <si>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</si>
  <si>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</si>
  <si>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</si>
  <si>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</si>
  <si>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</si>
  <si>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</si>
  <si>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</si>
  <si>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</si>
  <si>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</si>
  <si>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</si>
  <si>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</si>
  <si>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</si>
  <si>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</si>
  <si>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</si>
  <si>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</si>
  <si>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</si>
  <si>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</si>
  <si>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</si>
  <si>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</si>
  <si>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</si>
  <si>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</si>
  <si>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</si>
  <si>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</si>
  <si>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</si>
  <si>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</si>
  <si>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</si>
  <si>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</si>
  <si>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</si>
  <si>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</si>
  <si>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</si>
  <si>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</si>
  <si>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</si>
  <si>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</si>
  <si>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</si>
  <si>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</si>
  <si>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</si>
  <si>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</si>
  <si>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</si>
  <si>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</si>
  <si>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</si>
  <si>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</si>
  <si>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</si>
  <si>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</si>
  <si>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</si>
  <si>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</si>
  <si>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</si>
  <si>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</si>
  <si>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</si>
  <si>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</si>
  <si>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</si>
  <si>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</si>
  <si>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</si>
  <si>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</si>
  <si>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</si>
  <si>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</si>
  <si>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</si>
  <si>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</si>
  <si>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</si>
  <si>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</si>
  <si>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</si>
  <si>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</si>
  <si>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</si>
  <si>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</si>
  <si>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</si>
  <si>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</si>
  <si>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</si>
  <si>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</si>
  <si>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</si>
  <si>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</si>
  <si>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</si>
  <si>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</si>
  <si>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</si>
  <si>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</si>
  <si>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</si>
  <si>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</si>
  <si>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</si>
  <si>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</si>
  <si>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</si>
  <si>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</si>
  <si>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</si>
  <si>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</si>
  <si>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</si>
  <si>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</si>
  <si>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</si>
  <si>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</si>
  <si>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</si>
  <si>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</si>
  <si>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</si>
  <si>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</si>
  <si>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</si>
  <si>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</si>
  <si>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</si>
  <si>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</si>
  <si>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</si>
  <si>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</si>
  <si>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</si>
  <si>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</si>
  <si>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</si>
  <si>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</si>
  <si>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</si>
  <si>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</si>
  <si>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</si>
  <si>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</si>
  <si>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</si>
  <si>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</si>
  <si>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</si>
  <si>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</si>
  <si>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</si>
  <si>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</si>
  <si>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</si>
  <si>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</si>
  <si>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</si>
  <si>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</si>
  <si>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</si>
  <si>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</si>
  <si>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</si>
  <si>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</si>
  <si>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</si>
  <si>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</si>
  <si>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</si>
  <si>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</si>
  <si>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</si>
  <si>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</si>
  <si>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</si>
  <si>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</si>
  <si>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</si>
  <si>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</si>
  <si>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</si>
  <si>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</si>
  <si>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</si>
  <si>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</si>
  <si>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</si>
  <si>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</si>
  <si>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</si>
  <si>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</si>
  <si>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</si>
  <si>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</si>
  <si>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</si>
  <si>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</si>
  <si>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</si>
  <si>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</si>
  <si>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</si>
  <si>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</si>
  <si>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</si>
  <si>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</si>
  <si>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</si>
  <si>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</si>
  <si>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</si>
  <si>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</si>
  <si>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</si>
  <si>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</si>
  <si>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</si>
  <si>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</si>
  <si>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</si>
  <si>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</si>
  <si>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</si>
  <si>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</si>
  <si>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</si>
  <si>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</si>
  <si>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</si>
  <si>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</si>
  <si>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</si>
  <si>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</si>
  <si>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</si>
  <si>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</si>
  <si>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</si>
  <si>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</si>
  <si>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</si>
  <si>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</si>
  <si>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</si>
  <si>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</si>
  <si>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</si>
  <si>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</si>
  <si>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</si>
  <si>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</si>
  <si>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</si>
  <si>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</si>
  <si>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</si>
  <si>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</si>
  <si>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</si>
  <si>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</si>
  <si>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</si>
  <si>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</si>
  <si>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</si>
  <si>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</si>
  <si>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</si>
  <si>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</si>
  <si>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</si>
  <si>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</si>
  <si>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</si>
  <si>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</si>
  <si>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</si>
  <si>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</si>
  <si>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</si>
  <si>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</si>
  <si>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</si>
  <si>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</si>
  <si>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</si>
  <si>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</si>
  <si>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</si>
  <si>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</si>
  <si>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</si>
  <si>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</si>
  <si>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</si>
  <si>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</si>
  <si>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</si>
  <si>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</si>
  <si>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</si>
  <si>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</si>
  <si>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</si>
  <si>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</si>
  <si>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</si>
  <si>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</si>
  <si>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</si>
  <si>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</si>
  <si>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</si>
  <si>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</si>
  <si>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</si>
  <si>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</si>
  <si>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</si>
  <si>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</si>
  <si>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</si>
  <si>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</si>
  <si>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</si>
  <si>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</si>
  <si>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</si>
  <si>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</si>
  <si>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</si>
  <si>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</si>
  <si>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</si>
  <si>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</si>
  <si>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</si>
  <si>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</si>
  <si>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</si>
  <si>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</si>
  <si>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</si>
  <si>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</si>
  <si>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</si>
  <si>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</si>
  <si>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</si>
  <si>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</si>
  <si>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</si>
  <si>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</si>
  <si>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</si>
  <si>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</si>
  <si>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</si>
  <si>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</si>
  <si>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</si>
  <si>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</si>
  <si>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</si>
  <si>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</si>
  <si>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</si>
  <si>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</si>
  <si>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</si>
  <si>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</si>
  <si>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</si>
  <si>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</si>
  <si>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</si>
  <si>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</si>
  <si>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</si>
  <si>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</si>
  <si>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</si>
  <si>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</si>
  <si>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</si>
  <si>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</si>
  <si>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</si>
  <si>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</si>
  <si>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</si>
  <si>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</si>
  <si>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</si>
  <si>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</si>
  <si>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</si>
  <si>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</si>
  <si>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</si>
  <si>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</si>
  <si>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</si>
  <si>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</si>
  <si>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</si>
  <si>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</si>
  <si>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</si>
  <si>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</si>
  <si>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</si>
  <si>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</si>
  <si>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</si>
  <si>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</si>
  <si>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</si>
  <si>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</si>
  <si>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</si>
  <si>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</si>
  <si>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</si>
  <si>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</si>
  <si>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</si>
  <si>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</si>
  <si>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</si>
  <si>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</si>
  <si>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</si>
  <si>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</si>
  <si>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</si>
  <si>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</si>
  <si>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</si>
  <si>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</si>
  <si>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</si>
  <si>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</si>
  <si>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</si>
  <si>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</si>
  <si>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</si>
  <si>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</si>
  <si>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</si>
  <si>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</si>
  <si>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</si>
  <si>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</si>
  <si>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</si>
  <si>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</si>
  <si>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</si>
  <si>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</si>
  <si>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</si>
  <si>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</si>
  <si>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</si>
  <si>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</si>
  <si>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</si>
  <si>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</si>
  <si>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</si>
  <si>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</si>
  <si>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</si>
  <si>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</si>
  <si>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</si>
  <si>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</si>
  <si>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</si>
  <si>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</si>
  <si>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</si>
  <si>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</si>
  <si>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</si>
  <si>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</si>
  <si>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</si>
  <si>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</si>
  <si>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</si>
  <si>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</si>
  <si>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</si>
  <si>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</si>
  <si>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</si>
  <si>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</si>
  <si>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</si>
  <si>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</si>
  <si>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</si>
  <si>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</si>
  <si>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</si>
  <si>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</si>
  <si>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</si>
  <si>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</si>
  <si>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</si>
  <si>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</si>
  <si>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</si>
  <si>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</si>
  <si>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</si>
  <si>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</si>
  <si>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</si>
  <si>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</si>
  <si>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</si>
  <si>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</si>
  <si>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</si>
  <si>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</si>
  <si>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</si>
  <si>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</si>
  <si>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</si>
  <si>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</si>
  <si>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</si>
  <si>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</si>
  <si>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</si>
  <si>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</si>
  <si>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</si>
  <si>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</si>
  <si>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</si>
  <si>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</si>
  <si>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</si>
  <si>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</si>
  <si>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</si>
  <si>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</si>
  <si>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</si>
  <si>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</si>
  <si>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</si>
  <si>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</si>
  <si>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</si>
  <si>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</si>
  <si>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</si>
  <si>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</si>
  <si>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</si>
  <si>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</si>
  <si>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</si>
  <si>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</si>
  <si>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</si>
  <si>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</si>
  <si>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</si>
  <si>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</si>
  <si>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</si>
  <si>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</si>
  <si>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</si>
  <si>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</si>
  <si>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</si>
  <si>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</si>
  <si>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</si>
  <si>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</si>
  <si>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</si>
  <si>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</si>
  <si>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</si>
  <si>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</si>
  <si>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</si>
  <si>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</si>
  <si>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</si>
  <si>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</si>
  <si>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</si>
  <si>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</si>
  <si>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</si>
  <si>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</si>
  <si>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</si>
  <si>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</si>
  <si>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</si>
  <si>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</si>
  <si>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</si>
  <si>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</si>
  <si>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</si>
  <si>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</si>
  <si>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</si>
  <si>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</si>
  <si>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</si>
  <si>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</si>
  <si>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</si>
  <si>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</si>
  <si>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</si>
  <si>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</si>
  <si>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</si>
  <si>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</si>
  <si>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</si>
  <si>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</si>
  <si>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</si>
  <si>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</si>
  <si>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</si>
  <si>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</si>
  <si>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</si>
  <si>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</si>
  <si>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</si>
  <si>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</si>
  <si>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</si>
  <si>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</si>
  <si>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</si>
  <si>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</si>
  <si>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</si>
  <si>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</si>
  <si>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</si>
  <si>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</si>
  <si>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</si>
  <si>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</si>
  <si>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</si>
  <si>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</si>
  <si>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</si>
  <si>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</si>
  <si>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</si>
  <si>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</si>
  <si>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</si>
  <si>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</si>
  <si>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</si>
  <si>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</si>
  <si>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</si>
  <si>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</si>
  <si>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</si>
  <si>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</si>
  <si>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</si>
  <si>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</si>
  <si>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</si>
  <si>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</si>
  <si>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</si>
  <si>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</si>
  <si>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</si>
  <si>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</si>
  <si>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</si>
  <si>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</si>
  <si>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</si>
  <si>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</si>
  <si>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</si>
  <si>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</si>
  <si>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</si>
  <si>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</si>
  <si>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</si>
  <si>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</si>
  <si>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</si>
  <si>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</si>
  <si>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</si>
  <si>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</si>
  <si>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</si>
  <si>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</si>
  <si>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</si>
  <si>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</si>
  <si>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</si>
  <si>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</si>
  <si>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</si>
  <si>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</si>
  <si>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</si>
  <si>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</si>
  <si>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</si>
  <si>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</si>
  <si>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</si>
  <si>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</si>
  <si>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</si>
  <si>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</si>
  <si>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</si>
  <si>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</si>
  <si>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</si>
  <si>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</si>
  <si>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</si>
  <si>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</si>
  <si>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</si>
  <si>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</si>
  <si>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</si>
  <si>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</si>
  <si>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</si>
  <si>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</si>
  <si>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</si>
  <si>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</si>
  <si>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</si>
  <si>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</si>
  <si>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</si>
  <si>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</si>
  <si>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</si>
  <si>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</si>
  <si>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</si>
  <si>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</si>
  <si>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</si>
  <si>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</si>
  <si>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</si>
  <si>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</si>
  <si>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</si>
  <si>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</si>
  <si>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</si>
  <si>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</si>
  <si>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</si>
  <si>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</si>
  <si>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</si>
  <si>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</si>
  <si>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</si>
  <si>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</si>
  <si>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</si>
  <si>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</si>
  <si>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</si>
  <si>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</si>
  <si>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</si>
  <si>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</si>
  <si>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</si>
  <si>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</si>
  <si>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</si>
  <si>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</si>
  <si>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</si>
  <si>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</si>
  <si>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</si>
  <si>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</si>
  <si>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</si>
  <si>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</si>
  <si>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</si>
  <si>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</si>
  <si>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</si>
  <si>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</si>
  <si>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</si>
  <si>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</si>
  <si>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</si>
  <si>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</si>
  <si>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</si>
  <si>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</si>
  <si>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</si>
  <si>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</si>
  <si>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</si>
  <si>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</si>
  <si>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</si>
  <si>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</si>
  <si>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</si>
  <si>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</si>
  <si>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</si>
  <si>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</si>
  <si>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</si>
  <si>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</si>
  <si>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</si>
  <si>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</si>
  <si>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</si>
  <si>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</si>
  <si>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</si>
  <si>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</si>
  <si>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</si>
  <si>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</si>
  <si>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</si>
  <si>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</si>
  <si>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</si>
  <si>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</si>
  <si>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</si>
  <si>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</si>
  <si>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</si>
  <si>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</si>
  <si>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</si>
  <si>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</si>
  <si>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</si>
  <si>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</si>
  <si>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</si>
  <si>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</si>
  <si>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</si>
  <si>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</si>
  <si>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</si>
  <si>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</si>
  <si>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</si>
  <si>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</si>
  <si>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</si>
  <si>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</si>
  <si>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</si>
  <si>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</si>
  <si>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</si>
  <si>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</si>
  <si>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</si>
  <si>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</si>
  <si>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</si>
  <si>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</si>
  <si>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</si>
  <si>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</si>
  <si>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</si>
  <si>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</si>
  <si>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</si>
  <si>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</si>
  <si>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</si>
  <si>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</si>
  <si>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</si>
  <si>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</si>
  <si>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</si>
  <si>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</si>
  <si>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</si>
  <si>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</si>
  <si>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</si>
  <si>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</si>
  <si>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</si>
  <si>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</si>
  <si>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</si>
  <si>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</si>
  <si>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</si>
  <si>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</si>
  <si>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</si>
  <si>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</si>
  <si>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</si>
  <si>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</si>
  <si>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</si>
  <si>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</si>
  <si>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</si>
  <si>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</si>
  <si>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</si>
  <si>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</si>
  <si>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</si>
  <si>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</si>
  <si>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</si>
  <si>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</si>
  <si>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</si>
  <si>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</si>
  <si>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</si>
  <si>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</si>
  <si>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</si>
  <si>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</si>
  <si>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</si>
  <si>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</si>
  <si>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</si>
  <si>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</si>
  <si>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</si>
  <si>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</si>
  <si>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</si>
  <si>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</si>
  <si>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</si>
  <si>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</si>
  <si>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</si>
  <si>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</si>
  <si>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</si>
  <si>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</si>
  <si>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</si>
  <si>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</si>
  <si>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</si>
  <si>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</si>
  <si>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</si>
  <si>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</si>
  <si>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</si>
  <si>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</si>
  <si>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</si>
  <si>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</si>
  <si>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</si>
  <si>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</si>
  <si>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</si>
  <si>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</si>
  <si>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</si>
  <si>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</si>
  <si>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</si>
  <si>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</si>
  <si>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</si>
  <si>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</si>
  <si>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</si>
  <si>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</si>
  <si>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</si>
  <si>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</si>
  <si>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</si>
  <si>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</si>
  <si>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</si>
  <si>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</si>
  <si>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</si>
  <si>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</si>
  <si>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</si>
  <si>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</si>
  <si>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</si>
  <si>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</si>
  <si>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</si>
  <si>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</si>
  <si>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</si>
  <si>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</si>
  <si>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</si>
  <si>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</si>
  <si>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</si>
  <si>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</si>
  <si>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</si>
  <si>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</si>
  <si>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</si>
  <si>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</si>
  <si>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</si>
  <si>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</si>
  <si>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</si>
  <si>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</si>
  <si>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</si>
  <si>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</si>
  <si>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</si>
  <si>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</si>
  <si>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</si>
  <si>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</si>
  <si>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</si>
  <si>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</si>
  <si>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</si>
  <si>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</si>
  <si>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</si>
  <si>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</si>
  <si>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</si>
  <si>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</si>
  <si>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</si>
  <si>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</si>
  <si>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</si>
  <si>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</si>
  <si>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</si>
  <si>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</si>
  <si>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</si>
  <si>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</si>
  <si>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</si>
  <si>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</si>
  <si>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</si>
  <si>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</si>
  <si>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</si>
  <si>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</si>
  <si>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</si>
  <si>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</si>
  <si>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</si>
  <si>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</si>
  <si>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</si>
  <si>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</si>
  <si>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</si>
  <si>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</si>
  <si>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</si>
  <si>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</si>
  <si>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</si>
  <si>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</si>
  <si>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</si>
  <si>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</si>
  <si>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</si>
  <si>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</si>
  <si>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</si>
  <si>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</si>
  <si>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</si>
  <si>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</si>
  <si>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</si>
  <si>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</si>
  <si>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</si>
  <si>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</si>
  <si>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</si>
  <si>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</si>
  <si>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</si>
  <si>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</si>
  <si>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</si>
  <si>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</si>
  <si>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</si>
  <si>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</si>
  <si>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</si>
  <si>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</si>
  <si>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</si>
  <si>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</si>
  <si>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</si>
  <si>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</si>
  <si>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</si>
  <si>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</si>
  <si>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</si>
  <si>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</si>
  <si>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</si>
  <si>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</si>
  <si>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</si>
  <si>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</si>
  <si>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</si>
  <si>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</si>
  <si>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</si>
  <si>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</si>
  <si>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</si>
  <si>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</si>
  <si>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</si>
  <si>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</si>
  <si>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</si>
  <si>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</si>
  <si>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</si>
  <si>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</si>
  <si>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</si>
  <si>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</si>
  <si>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</si>
  <si>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</si>
  <si>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</si>
  <si>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</si>
  <si>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</si>
  <si>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</si>
  <si>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</si>
  <si>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</si>
  <si>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</si>
  <si>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</si>
  <si>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</si>
  <si>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</si>
  <si>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</si>
  <si>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</si>
  <si>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</si>
  <si>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</si>
  <si>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</si>
  <si>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</si>
  <si>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</si>
  <si>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</si>
  <si>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</si>
  <si>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</si>
  <si>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</si>
  <si>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</si>
  <si>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</si>
  <si>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</si>
  <si>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</si>
  <si>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</si>
  <si>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</si>
  <si>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</si>
  <si>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</si>
  <si>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</si>
  <si>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</si>
  <si>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</si>
  <si>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</si>
  <si>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</si>
  <si>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</si>
  <si>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</si>
  <si>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</si>
  <si>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</si>
  <si>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</si>
  <si>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</si>
  <si>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</si>
  <si>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</si>
  <si>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</si>
  <si>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</si>
  <si>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</si>
  <si>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</si>
  <si>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</si>
  <si>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</si>
  <si>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</si>
  <si>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</si>
  <si>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</si>
  <si>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</si>
  <si>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</si>
  <si>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</si>
  <si>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</si>
  <si>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</si>
  <si>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</si>
  <si>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</si>
  <si>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</si>
  <si>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</si>
  <si>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</si>
  <si>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</si>
  <si>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</si>
  <si>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</si>
  <si>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</si>
  <si>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</si>
  <si>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</si>
  <si>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</si>
  <si>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</si>
  <si>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</si>
  <si>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</si>
  <si>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</si>
  <si>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</si>
  <si>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</si>
  <si>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</si>
  <si>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</si>
  <si>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</si>
  <si>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</si>
  <si>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</si>
  <si>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</si>
  <si>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</si>
  <si>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</si>
  <si>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</si>
  <si>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</si>
  <si>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</si>
  <si>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</si>
  <si>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</si>
  <si>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</si>
  <si>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</si>
  <si>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</si>
  <si>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</si>
  <si>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</si>
  <si>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</si>
  <si>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</si>
  <si>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</si>
  <si>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</si>
  <si>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</si>
  <si>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</si>
  <si>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</si>
  <si>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</si>
  <si>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</si>
  <si>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</si>
  <si>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</si>
  <si>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</si>
  <si>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</si>
  <si>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</si>
  <si>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</si>
  <si>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</si>
  <si>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</si>
  <si>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</si>
  <si>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</si>
  <si>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</si>
  <si>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</si>
  <si>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</si>
  <si>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</si>
  <si>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</si>
  <si>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</si>
  <si>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</si>
  <si>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</si>
  <si>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</si>
  <si>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</si>
  <si>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</si>
  <si>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</si>
  <si>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</si>
  <si>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</si>
  <si>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</si>
  <si>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</si>
  <si>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</si>
  <si>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</si>
  <si>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</si>
  <si>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</si>
  <si>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</si>
  <si>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</si>
  <si>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</si>
  <si>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</si>
  <si>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</si>
  <si>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</si>
  <si>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</si>
  <si>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</si>
  <si>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</si>
  <si>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</si>
  <si>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</si>
  <si>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</si>
  <si>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</si>
  <si>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</si>
  <si>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</si>
  <si>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</si>
  <si>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</si>
  <si>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</si>
  <si>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</si>
  <si>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</si>
  <si>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</si>
  <si>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</si>
  <si>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</si>
  <si>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</si>
  <si>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</si>
  <si>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</si>
  <si>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</si>
  <si>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</si>
  <si>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</si>
  <si>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</si>
  <si>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</si>
  <si>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</si>
  <si>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</si>
  <si>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</si>
  <si>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</si>
  <si>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</si>
  <si>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</si>
  <si>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</si>
  <si>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</si>
  <si>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</si>
  <si>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</si>
  <si>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</si>
  <si>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</si>
  <si>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</si>
  <si>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</si>
  <si>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</si>
  <si>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</si>
  <si>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</si>
  <si>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</si>
  <si>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</si>
  <si>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</si>
  <si>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</si>
  <si>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</si>
  <si>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</si>
  <si>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</si>
  <si>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</si>
  <si>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</si>
  <si>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</si>
  <si>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</si>
  <si>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</si>
  <si>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</si>
  <si>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</si>
  <si>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</si>
  <si>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</si>
  <si>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</si>
  <si>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</si>
  <si>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</si>
  <si>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</si>
  <si>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</si>
  <si>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</si>
  <si>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</si>
  <si>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</si>
  <si>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</si>
  <si>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</si>
  <si>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</si>
  <si>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</si>
  <si>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</si>
  <si>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</si>
  <si>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</si>
  <si>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</si>
  <si>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</si>
  <si>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</si>
  <si>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</si>
  <si>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</si>
  <si>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</si>
  <si>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</si>
  <si>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</si>
  <si>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</si>
  <si>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</si>
  <si>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</si>
  <si>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</si>
  <si>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</si>
  <si>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</si>
  <si>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</si>
  <si>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</si>
  <si>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</si>
  <si>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</si>
  <si>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</si>
  <si>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</si>
  <si>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</si>
  <si>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</si>
  <si>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</si>
  <si>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</si>
  <si>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</si>
  <si>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</si>
  <si>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</si>
  <si>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</si>
  <si>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</si>
  <si>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</si>
  <si>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</si>
  <si>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</si>
  <si>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</si>
  <si>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</si>
  <si>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</si>
  <si>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</si>
  <si>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</si>
  <si>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</si>
  <si>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</si>
  <si>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</si>
  <si>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</si>
  <si>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</si>
  <si>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</si>
  <si>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</si>
  <si>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</si>
  <si>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</si>
  <si>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</si>
  <si>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</si>
  <si>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</si>
  <si>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</si>
  <si>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</si>
  <si>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</si>
  <si>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</si>
  <si>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</si>
  <si>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</si>
  <si>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</si>
  <si>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</si>
  <si>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</si>
  <si>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</si>
  <si>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</si>
  <si>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</si>
  <si>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</si>
  <si>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</si>
  <si>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</si>
  <si>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</si>
  <si>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</si>
  <si>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</si>
  <si>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</si>
  <si>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</si>
  <si>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</si>
  <si>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</si>
  <si>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</si>
  <si>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</si>
  <si>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</si>
  <si>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</si>
  <si>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</si>
  <si>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</si>
  <si>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</si>
  <si>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</si>
  <si>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</si>
  <si>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</si>
  <si>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</si>
  <si>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</si>
  <si>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</si>
  <si>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</si>
  <si>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</si>
  <si>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</si>
  <si>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</si>
  <si>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</si>
  <si>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</si>
  <si>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</si>
  <si>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</si>
  <si>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</si>
  <si>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</si>
  <si>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</si>
  <si>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</si>
  <si>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</si>
  <si>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</si>
  <si>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</si>
  <si>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</si>
  <si>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</si>
  <si>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</si>
  <si>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</si>
  <si>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</si>
  <si>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</si>
  <si>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</si>
  <si>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</si>
  <si>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</si>
  <si>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</si>
  <si>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</si>
  <si>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</si>
  <si>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</si>
  <si>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</si>
  <si>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</si>
  <si>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</si>
  <si>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</si>
  <si>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</si>
  <si>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</si>
  <si>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</si>
  <si>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</si>
  <si>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</si>
  <si>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</si>
  <si>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</si>
  <si>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</si>
  <si>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</si>
  <si>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</si>
  <si>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</si>
  <si>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</si>
  <si>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</si>
  <si>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</si>
  <si>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</si>
  <si>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</si>
  <si>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</si>
  <si>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</si>
  <si>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</si>
  <si>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</si>
  <si>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</si>
  <si>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</si>
  <si>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</si>
  <si>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</si>
  <si>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</si>
  <si>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</si>
  <si>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</si>
  <si>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</si>
  <si>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</si>
  <si>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</si>
  <si>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</si>
  <si>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</si>
  <si>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</si>
  <si>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</si>
  <si>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</si>
  <si>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</si>
  <si>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</si>
  <si>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</si>
  <si>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</si>
  <si>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</si>
  <si>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</si>
  <si>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</si>
  <si>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</si>
  <si>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</si>
  <si>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</si>
  <si>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</si>
  <si>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</si>
  <si>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</si>
  <si>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</si>
  <si>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</si>
  <si>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</si>
  <si>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</si>
  <si>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</si>
  <si>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</si>
  <si>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</si>
  <si>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</si>
  <si>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</si>
  <si>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</si>
  <si>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</si>
  <si>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</si>
  <si>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</si>
  <si>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</si>
  <si>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</si>
  <si>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</si>
  <si>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</si>
  <si>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</si>
  <si>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</si>
  <si>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</si>
  <si>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</si>
  <si>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</si>
  <si>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</si>
  <si>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</si>
  <si>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</si>
  <si>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</si>
  <si>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</si>
  <si>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</si>
  <si>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</si>
  <si>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</si>
  <si>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</si>
  <si>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</si>
  <si>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</si>
  <si>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</si>
  <si>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</si>
  <si>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</si>
  <si>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</si>
  <si>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</si>
  <si>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</si>
  <si>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</si>
  <si>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</si>
  <si>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</si>
  <si>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</si>
  <si>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</si>
  <si>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</si>
  <si>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</si>
  <si>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</si>
  <si>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</si>
  <si>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</si>
  <si>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</si>
  <si>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</si>
  <si>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</si>
  <si>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</si>
  <si>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</si>
  <si>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</si>
  <si>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</si>
  <si>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</si>
  <si>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</si>
  <si>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</si>
  <si>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</si>
  <si>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</si>
  <si>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</si>
  <si>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</si>
  <si>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</si>
  <si>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</si>
  <si>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</si>
  <si>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</si>
  <si>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</si>
  <si>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</si>
  <si>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</si>
  <si>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</si>
  <si>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</si>
  <si>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</si>
  <si>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</si>
  <si>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</si>
  <si>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</si>
  <si>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</si>
  <si>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</si>
  <si>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</si>
  <si>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</si>
  <si>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</si>
  <si>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</si>
  <si>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</si>
  <si>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</si>
  <si>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</si>
  <si>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</si>
  <si>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</si>
  <si>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</si>
  <si>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</si>
  <si>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</si>
  <si>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</si>
  <si>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</si>
  <si>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</si>
  <si>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</si>
  <si>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</si>
  <si>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</si>
  <si>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</si>
  <si>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</si>
  <si>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</si>
  <si>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</si>
  <si>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</si>
  <si>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</si>
  <si>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</si>
  <si>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</si>
  <si>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</si>
  <si>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</si>
  <si>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</si>
  <si>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</si>
  <si>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</si>
  <si>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</si>
  <si>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</si>
  <si>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</si>
  <si>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</si>
  <si>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</si>
  <si>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</si>
  <si>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</si>
  <si>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</si>
  <si>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</si>
  <si>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</si>
  <si>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</si>
  <si>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</si>
  <si>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</si>
  <si>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</si>
  <si>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</si>
  <si>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</si>
  <si>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</si>
  <si>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</si>
  <si>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</si>
  <si>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</si>
  <si>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</si>
  <si>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</si>
  <si>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</si>
  <si>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</si>
  <si>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</si>
  <si>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</si>
  <si>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</si>
  <si>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</si>
  <si>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</si>
  <si>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</si>
  <si>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</si>
  <si>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</si>
  <si>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</si>
  <si>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</si>
  <si>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</si>
  <si>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</si>
  <si>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</si>
  <si>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</si>
  <si>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</si>
  <si>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</si>
  <si>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</si>
  <si>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</si>
  <si>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</si>
  <si>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</si>
  <si>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</si>
  <si>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</si>
  <si>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</si>
  <si>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</si>
  <si>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</si>
  <si>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</si>
  <si>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</si>
  <si>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</si>
  <si>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</si>
  <si>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</si>
  <si>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</si>
  <si>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</si>
  <si>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</si>
  <si>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</si>
  <si>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</si>
  <si>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</si>
  <si>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</si>
  <si>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</si>
  <si>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</si>
  <si>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</si>
  <si>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</si>
  <si>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</si>
  <si>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</si>
  <si>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</si>
  <si>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</si>
  <si>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</si>
  <si>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</si>
  <si>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</si>
  <si>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</si>
  <si>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</si>
  <si>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</si>
  <si>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</si>
  <si>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</si>
  <si>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</si>
  <si>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</si>
  <si>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</si>
  <si>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</si>
  <si>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</si>
  <si>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</si>
  <si>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</si>
  <si>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</si>
  <si>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</si>
  <si>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</si>
  <si>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</si>
  <si>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</si>
  <si>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</si>
  <si>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</si>
  <si>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</si>
  <si>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</si>
  <si>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</si>
  <si>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</si>
  <si>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</si>
  <si>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</si>
  <si>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</si>
  <si>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</si>
  <si>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</si>
  <si>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</si>
  <si>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</si>
  <si>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</si>
  <si>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</si>
  <si>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</si>
  <si>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</si>
  <si>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</si>
  <si>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</si>
  <si>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</si>
  <si>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</si>
  <si>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</si>
  <si>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</si>
  <si>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</si>
  <si>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</si>
  <si>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</si>
  <si>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</si>
  <si>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</si>
  <si>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</si>
  <si>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</si>
  <si>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</si>
  <si>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</si>
  <si>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</si>
  <si>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</si>
  <si>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</si>
  <si>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</si>
  <si>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</si>
  <si>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</si>
  <si>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</si>
  <si>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</si>
  <si>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</si>
  <si>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</si>
  <si>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</si>
  <si>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</si>
  <si>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</si>
  <si>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</si>
  <si>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</si>
  <si>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</si>
  <si>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</si>
  <si>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</si>
  <si>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</si>
  <si>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</si>
  <si>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</si>
  <si>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</si>
  <si>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</si>
  <si>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</si>
  <si>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</si>
  <si>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</si>
  <si>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</si>
  <si>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</si>
  <si>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</si>
  <si>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</si>
  <si>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</si>
  <si>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</si>
  <si>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</si>
  <si>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</si>
  <si>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</si>
  <si>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</si>
  <si>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</si>
  <si>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</si>
  <si>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</si>
  <si>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</si>
  <si>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</si>
  <si>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</si>
  <si>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</si>
  <si>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</si>
  <si>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</si>
  <si>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</si>
  <si>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</si>
  <si>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</si>
  <si>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</si>
  <si>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</si>
  <si>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</si>
  <si>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</si>
  <si>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</si>
  <si>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</si>
  <si>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</si>
  <si>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</si>
  <si>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</si>
  <si>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</si>
  <si>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</si>
  <si>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</si>
  <si>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</si>
  <si>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</si>
  <si>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</si>
  <si>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</si>
  <si>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</si>
  <si>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</si>
  <si>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</si>
  <si>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</si>
  <si>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</si>
  <si>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</si>
  <si>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</si>
  <si>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</si>
  <si>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</si>
  <si>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</si>
  <si>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</si>
  <si>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</si>
  <si>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</si>
  <si>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</si>
  <si>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</si>
  <si>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</si>
  <si>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</si>
  <si>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</si>
  <si>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</si>
  <si>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</si>
  <si>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</si>
  <si>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</si>
  <si>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</si>
  <si>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</si>
  <si>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</si>
  <si>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</si>
  <si>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</si>
  <si>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</si>
  <si>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</si>
  <si>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</si>
  <si>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</si>
  <si>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</si>
  <si>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</si>
  <si>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</si>
  <si>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</si>
  <si>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</si>
  <si>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</si>
  <si>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</si>
  <si>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</si>
  <si>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</si>
  <si>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</si>
  <si>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</si>
  <si>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</si>
  <si>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</si>
  <si>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</si>
  <si>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</si>
  <si>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</si>
  <si>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</si>
  <si>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</si>
  <si>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</si>
  <si>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</si>
  <si>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</si>
  <si>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</si>
  <si>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</si>
  <si>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</si>
  <si>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</si>
  <si>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</si>
  <si>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</si>
  <si>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</si>
  <si>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</si>
  <si>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</si>
  <si>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</si>
  <si>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</si>
  <si>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</si>
  <si>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</si>
  <si>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</si>
  <si>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</si>
  <si>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</si>
  <si>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</si>
  <si>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</si>
  <si>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</si>
  <si>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</si>
  <si>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</si>
  <si>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</si>
  <si>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</si>
  <si>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</si>
  <si>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</si>
  <si>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</si>
  <si>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</si>
  <si>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</si>
  <si>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</si>
  <si>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</si>
  <si>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</si>
  <si>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</si>
  <si>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</si>
  <si>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</si>
  <si>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</si>
  <si>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</si>
  <si>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</si>
  <si>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</si>
  <si>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</si>
  <si>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</si>
  <si>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</si>
  <si>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</si>
  <si>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</si>
  <si>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</si>
  <si>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</si>
  <si>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</si>
  <si>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</si>
  <si>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</si>
  <si>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</si>
  <si>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</si>
  <si>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</si>
  <si>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</si>
  <si>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</si>
  <si>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</si>
  <si>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</si>
  <si>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</si>
  <si>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</si>
  <si>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</si>
  <si>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</si>
  <si>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</si>
  <si>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</si>
  <si>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</si>
  <si>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</si>
  <si>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</si>
  <si>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</si>
  <si>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</si>
  <si>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</si>
  <si>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</si>
  <si>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</si>
  <si>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</si>
  <si>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</si>
  <si>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</si>
  <si>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</si>
  <si>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</si>
  <si>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</si>
  <si>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</si>
  <si>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</si>
  <si>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</si>
  <si>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</si>
  <si>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</si>
  <si>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</si>
  <si>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</si>
  <si>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</si>
  <si>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</si>
  <si>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</si>
  <si>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</si>
  <si>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</si>
  <si>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</si>
  <si>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</si>
  <si>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</si>
  <si>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</si>
  <si>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</si>
  <si>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</si>
  <si>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</si>
  <si>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</si>
  <si>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</si>
  <si>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</si>
  <si>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</si>
  <si>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</si>
  <si>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</si>
  <si>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</si>
  <si>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</si>
  <si>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</si>
  <si>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</si>
  <si>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</si>
  <si>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</si>
  <si>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</si>
  <si>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</si>
  <si>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</si>
  <si>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</si>
  <si>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</si>
  <si>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</si>
  <si>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</si>
  <si>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</si>
  <si>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</si>
  <si>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</si>
  <si>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</si>
  <si>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</si>
  <si>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</si>
  <si>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</si>
  <si>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</si>
  <si>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</si>
  <si>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</si>
  <si>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</si>
  <si>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</si>
  <si>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</si>
  <si>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</si>
  <si>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</si>
  <si>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</si>
  <si>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</si>
  <si>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</si>
  <si>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</si>
  <si>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</si>
  <si>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</si>
  <si>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</si>
  <si>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</si>
  <si>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</si>
  <si>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</si>
  <si>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</si>
  <si>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</si>
  <si>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</si>
  <si>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</si>
  <si>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</si>
  <si>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</si>
  <si>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</si>
  <si>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</si>
  <si>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</si>
  <si>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</si>
  <si>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</si>
  <si>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</si>
  <si>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</si>
  <si>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</si>
  <si>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</si>
  <si>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</si>
  <si>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</si>
  <si>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</si>
  <si>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</si>
  <si>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</si>
  <si>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</si>
  <si>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</si>
  <si>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</si>
  <si>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</si>
  <si>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</si>
  <si>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</si>
  <si>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</si>
  <si>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</si>
  <si>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</si>
  <si>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</si>
  <si>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</si>
  <si>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</si>
  <si>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</si>
  <si>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</si>
  <si>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</si>
  <si>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</si>
  <si>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</si>
  <si>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</si>
  <si>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</si>
  <si>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</si>
  <si>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</si>
  <si>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</si>
  <si>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</si>
  <si>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</si>
  <si>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</si>
  <si>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</si>
  <si>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</si>
  <si>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</si>
  <si>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</si>
  <si>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</si>
  <si>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</si>
  <si>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</si>
  <si>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</si>
  <si>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</si>
  <si>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</si>
  <si>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</si>
  <si>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</si>
  <si>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</si>
  <si>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</si>
  <si>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</si>
  <si>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</si>
  <si>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</si>
  <si>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</si>
  <si>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</si>
  <si>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</si>
  <si>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</si>
  <si>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</si>
  <si>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</si>
  <si>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</si>
  <si>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</si>
  <si>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</si>
  <si>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</si>
  <si>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</si>
  <si>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</si>
  <si>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</si>
  <si>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</si>
  <si>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</si>
  <si>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</si>
  <si>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</si>
  <si>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</si>
  <si>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</si>
  <si>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</si>
  <si>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</si>
  <si>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</si>
  <si>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</si>
  <si>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</si>
  <si>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</si>
  <si>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</si>
  <si>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</si>
  <si>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</si>
  <si>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</si>
  <si>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</si>
  <si>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</si>
  <si>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</si>
  <si>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</si>
  <si>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</si>
  <si>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</si>
  <si>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</si>
  <si>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</si>
  <si>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</si>
  <si>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</si>
  <si>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</si>
  <si>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</si>
  <si>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</si>
  <si>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</si>
  <si>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</si>
  <si>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</si>
  <si>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</si>
  <si>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</si>
  <si>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</si>
  <si>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</si>
  <si>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</si>
  <si>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</si>
  <si>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</si>
  <si>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</si>
  <si>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</si>
  <si>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</si>
  <si>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</si>
  <si>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</si>
  <si>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</si>
  <si>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</si>
  <si>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</si>
  <si>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</si>
  <si>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</si>
  <si>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</si>
  <si>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</si>
  <si>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</si>
  <si>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</si>
  <si>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</si>
  <si>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</si>
  <si>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</si>
  <si>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</si>
  <si>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</si>
  <si>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</si>
  <si>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</si>
  <si>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</si>
  <si>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</si>
  <si>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</si>
  <si>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</si>
  <si>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</si>
  <si>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</si>
  <si>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</si>
  <si>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</si>
  <si>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</si>
  <si>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</si>
  <si>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</si>
  <si>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</si>
  <si>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</si>
  <si>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</si>
  <si>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</si>
  <si>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</si>
  <si>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</si>
  <si>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</si>
  <si>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</si>
  <si>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</si>
  <si>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</si>
  <si>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</si>
  <si>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</si>
  <si>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</si>
  <si>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</si>
  <si>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</si>
  <si>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</si>
  <si>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</si>
  <si>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</si>
  <si>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</si>
  <si>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</si>
  <si>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</si>
  <si>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</si>
  <si>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</si>
  <si>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</si>
  <si>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</si>
  <si>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</si>
  <si>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</si>
  <si>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</si>
  <si>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</si>
  <si>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</si>
  <si>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</si>
  <si>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</si>
  <si>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</si>
  <si>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</si>
  <si>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</si>
  <si>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</si>
  <si>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</si>
  <si>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</si>
  <si>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</si>
  <si>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</si>
  <si>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</si>
  <si>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</si>
  <si>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</si>
  <si>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</si>
  <si>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</si>
  <si>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</si>
  <si>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</si>
  <si>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</si>
  <si>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</si>
  <si>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</si>
  <si>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</si>
  <si>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</si>
  <si>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</si>
  <si>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</si>
  <si>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</si>
  <si>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</si>
  <si>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</si>
  <si>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</si>
  <si>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</si>
  <si>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</si>
  <si>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</si>
  <si>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</si>
  <si>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</si>
  <si>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</si>
  <si>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</si>
  <si>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</si>
  <si>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</si>
  <si>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</si>
  <si>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</si>
  <si>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</si>
  <si>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</si>
  <si>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</si>
  <si>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</si>
  <si>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</si>
  <si>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</si>
  <si>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</si>
  <si>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</si>
  <si>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</si>
  <si>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</si>
  <si>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</si>
  <si>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</si>
  <si>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</si>
  <si>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</si>
  <si>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</si>
  <si>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</si>
  <si>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</si>
  <si>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</si>
  <si>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</si>
  <si>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</si>
  <si>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</si>
  <si>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</si>
  <si>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</si>
  <si>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</si>
  <si>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</si>
  <si>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</si>
  <si>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</si>
  <si>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</si>
  <si>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</si>
  <si>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</si>
  <si>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</si>
  <si>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</si>
  <si>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</si>
  <si>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</si>
  <si>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</si>
  <si>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</si>
  <si>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</si>
  <si>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</si>
  <si>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</si>
  <si>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</si>
  <si>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</si>
  <si>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</si>
  <si>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</si>
  <si>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</si>
  <si>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</si>
  <si>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</si>
  <si>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</si>
  <si>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</si>
  <si>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</si>
  <si>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</si>
  <si>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</si>
  <si>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</si>
  <si>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</si>
  <si>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</si>
  <si>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</si>
  <si>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</si>
  <si>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</si>
  <si>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</si>
  <si>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</si>
  <si>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</si>
  <si>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</si>
  <si>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</si>
  <si>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</si>
  <si>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</si>
  <si>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</si>
  <si>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</si>
  <si>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</si>
  <si>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</si>
  <si>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</si>
  <si>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</si>
  <si>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</si>
  <si>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</si>
  <si>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</si>
  <si>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</si>
  <si>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</si>
  <si>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</si>
  <si>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</si>
  <si>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</si>
  <si>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</si>
  <si>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</si>
  <si>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</si>
  <si>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</si>
  <si>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</si>
  <si>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</si>
  <si>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</si>
  <si>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</si>
  <si>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</si>
  <si>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</si>
  <si>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</si>
  <si>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</si>
  <si>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</si>
  <si>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</si>
  <si>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</si>
  <si>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</si>
  <si>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</si>
  <si>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</si>
  <si>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</si>
  <si>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</si>
  <si>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</si>
  <si>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</si>
  <si>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</si>
  <si>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</si>
  <si>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</si>
  <si>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</si>
  <si>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</si>
  <si>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</si>
  <si>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</si>
  <si>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</si>
  <si>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</si>
  <si>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</si>
  <si>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</si>
  <si>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</si>
  <si>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</si>
  <si>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</si>
  <si>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</si>
  <si>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</si>
  <si>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</si>
  <si>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</si>
  <si>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</si>
  <si>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</si>
  <si>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</si>
  <si>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</si>
  <si>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</si>
  <si>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</si>
  <si>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</si>
  <si>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</si>
  <si>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</si>
  <si>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</si>
  <si>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</si>
  <si>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</si>
  <si>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</si>
  <si>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</si>
  <si>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</si>
  <si>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</si>
  <si>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</si>
  <si>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</si>
  <si>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</si>
  <si>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</si>
  <si>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</si>
  <si>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</si>
  <si>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</si>
  <si>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</si>
  <si>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</si>
  <si>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</si>
  <si>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</si>
  <si>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</si>
  <si>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</si>
  <si>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</si>
  <si>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</si>
  <si>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</si>
  <si>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</si>
  <si>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</si>
  <si>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</si>
  <si>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</si>
  <si>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</si>
  <si>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</si>
  <si>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</si>
  <si>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</si>
  <si>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</si>
  <si>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</si>
  <si>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</si>
  <si>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</si>
  <si>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</si>
  <si>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</si>
  <si>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</si>
  <si>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</si>
  <si>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</si>
  <si>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</si>
  <si>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</si>
  <si>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</si>
  <si>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</si>
  <si>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</si>
  <si>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</si>
  <si>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</si>
  <si>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</si>
  <si>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</si>
  <si>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</si>
  <si>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</si>
  <si>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</si>
  <si>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</si>
  <si>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</si>
  <si>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</si>
  <si>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</si>
  <si>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</si>
  <si>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</si>
  <si>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</si>
  <si>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</si>
  <si>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</si>
  <si>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</si>
  <si>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</si>
  <si>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</si>
  <si>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</si>
  <si>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</si>
  <si>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</si>
  <si>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</si>
  <si>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</si>
  <si>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</si>
  <si>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</si>
  <si>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</si>
  <si>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</si>
  <si>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</si>
  <si>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</si>
  <si>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</si>
  <si>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</si>
  <si>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</si>
  <si>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</si>
  <si>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</si>
  <si>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</si>
  <si>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</si>
  <si>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</si>
  <si>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</si>
  <si>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</si>
  <si>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</si>
  <si>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</si>
  <si>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</si>
  <si>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</si>
  <si>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</si>
  <si>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</si>
  <si>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</si>
  <si>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</si>
  <si>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</si>
  <si>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</si>
  <si>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</si>
  <si>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</si>
  <si>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</si>
  <si>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</si>
  <si>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</si>
  <si>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</si>
  <si>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</si>
  <si>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</si>
  <si>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</si>
  <si>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</si>
  <si>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</si>
  <si>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</si>
  <si>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</si>
  <si>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</si>
  <si>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</si>
  <si>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</si>
  <si>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</si>
  <si>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</si>
  <si>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</si>
  <si>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</si>
  <si>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</si>
  <si>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</si>
  <si>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</si>
  <si>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</si>
  <si>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</si>
  <si>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</si>
  <si>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</si>
  <si>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</si>
  <si>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</si>
  <si>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</si>
  <si>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</si>
  <si>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</si>
  <si>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</si>
  <si>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</si>
  <si>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</si>
  <si>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</si>
  <si>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</si>
  <si>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</si>
  <si>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</si>
  <si>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</si>
  <si>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</si>
  <si>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</si>
  <si>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</si>
  <si>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</si>
  <si>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</si>
  <si>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</si>
  <si>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</si>
  <si>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</si>
  <si>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</si>
  <si>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</si>
  <si>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</si>
  <si>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</si>
  <si>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</si>
  <si>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</si>
  <si>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</si>
  <si>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</si>
  <si>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</si>
  <si>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</si>
  <si>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</si>
  <si>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</si>
  <si>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</si>
  <si>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</si>
  <si>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</si>
  <si>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</si>
  <si>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</si>
  <si>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</si>
  <si>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</si>
  <si>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</si>
  <si>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</si>
  <si>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</si>
  <si>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</si>
  <si>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</si>
  <si>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</si>
  <si>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</si>
  <si>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</si>
  <si>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</si>
  <si>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</si>
  <si>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</si>
  <si>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</si>
  <si>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</si>
  <si>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</si>
  <si>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</si>
  <si>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</si>
  <si>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</si>
  <si>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</si>
  <si>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</si>
  <si>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</si>
  <si>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</si>
  <si>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</si>
  <si>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</si>
  <si>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</si>
  <si>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</si>
  <si>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</si>
  <si>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</si>
  <si>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</si>
  <si>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</si>
  <si>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</si>
  <si>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</si>
  <si>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</si>
  <si>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</si>
  <si>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</si>
  <si>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</si>
  <si>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</si>
  <si>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</si>
  <si>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</si>
  <si>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</si>
  <si>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</si>
  <si>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</si>
  <si>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</si>
  <si>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</si>
  <si>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</si>
  <si>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</si>
  <si>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</si>
  <si>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</si>
  <si>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</si>
  <si>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</si>
  <si>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</si>
  <si>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</si>
  <si>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</si>
  <si>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</si>
  <si>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</si>
  <si>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</si>
  <si>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</si>
  <si>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</si>
  <si>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</si>
  <si>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</si>
  <si>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</si>
  <si>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</si>
  <si>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</si>
  <si>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</si>
  <si>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</si>
  <si>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</si>
  <si>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</si>
  <si>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</si>
  <si>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</si>
  <si>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</si>
  <si>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</si>
  <si>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</si>
  <si>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</si>
  <si>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</si>
  <si>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</si>
  <si>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</si>
  <si>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</si>
  <si>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</si>
  <si>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</si>
  <si>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</si>
  <si>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</si>
  <si>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</si>
  <si>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</si>
  <si>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</si>
  <si>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</si>
  <si>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</si>
  <si>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</si>
  <si>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</si>
  <si>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</si>
  <si>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</si>
  <si>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</si>
  <si>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</si>
  <si>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</si>
  <si>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</si>
  <si>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</si>
  <si>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</si>
  <si>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</si>
  <si>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</si>
  <si>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</si>
  <si>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</si>
  <si>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</si>
  <si>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</si>
  <si>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</si>
  <si>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</si>
  <si>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</si>
  <si>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</si>
  <si>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</si>
  <si>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</si>
  <si>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</si>
  <si>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</si>
  <si>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</si>
  <si>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</si>
  <si>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</si>
  <si>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</si>
  <si>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</si>
  <si>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</si>
  <si>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</si>
  <si>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</si>
  <si>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</si>
  <si>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</si>
  <si>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</si>
  <si>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</si>
  <si>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</si>
  <si>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</si>
  <si>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</si>
  <si>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</si>
  <si>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</si>
  <si>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</si>
  <si>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</si>
  <si>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</si>
  <si>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</si>
  <si>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</si>
  <si>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</si>
  <si>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</si>
  <si>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</si>
  <si>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</si>
  <si>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</si>
  <si>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</si>
  <si>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</si>
  <si>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</si>
  <si>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</si>
  <si>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</si>
  <si>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</si>
  <si>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</si>
  <si>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</si>
  <si>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</si>
  <si>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</si>
  <si>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</si>
  <si>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</si>
  <si>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</si>
  <si>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</si>
  <si>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</si>
  <si>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</si>
  <si>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</si>
  <si>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</si>
  <si>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</si>
  <si>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</si>
  <si>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</si>
  <si>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</si>
  <si>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</si>
  <si>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</si>
  <si>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</si>
  <si>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</si>
  <si>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</si>
  <si>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</si>
  <si>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</si>
  <si>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</si>
  <si>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</si>
  <si>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</si>
  <si>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</si>
  <si>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</si>
  <si>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</si>
  <si>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</si>
  <si>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</si>
  <si>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</si>
  <si>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</si>
  <si>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</si>
  <si>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</si>
  <si>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</si>
  <si>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</si>
  <si>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</si>
  <si>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</si>
  <si>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</si>
  <si>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</si>
  <si>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</si>
  <si>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</si>
  <si>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</si>
  <si>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</si>
  <si>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</si>
  <si>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</si>
  <si>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</si>
  <si>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</si>
  <si>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</si>
  <si>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</si>
  <si>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</si>
  <si>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</si>
  <si>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</si>
  <si>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</si>
  <si>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</si>
  <si>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</si>
  <si>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</si>
  <si>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</si>
  <si>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</si>
  <si>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</si>
  <si>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</si>
  <si>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</si>
  <si>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</si>
  <si>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</si>
  <si>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</si>
  <si>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</si>
  <si>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</si>
  <si>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</si>
  <si>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</si>
  <si>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</si>
  <si>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</si>
  <si>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</si>
  <si>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</si>
  <si>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</si>
  <si>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</si>
  <si>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</si>
  <si>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</si>
  <si>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</si>
  <si>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</si>
  <si>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</si>
  <si>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</si>
  <si>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</si>
  <si>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</si>
  <si>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</si>
  <si>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</si>
  <si>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</si>
  <si>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</si>
  <si>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</si>
  <si>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</si>
  <si>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</si>
  <si>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</si>
  <si>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</si>
  <si>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</si>
  <si>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</si>
  <si>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</si>
  <si>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</si>
  <si>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</si>
  <si>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</si>
  <si>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</si>
  <si>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</si>
  <si>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</si>
  <si>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</si>
  <si>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</si>
  <si>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</si>
  <si>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</si>
  <si>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</si>
  <si>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</si>
  <si>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</si>
  <si>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</si>
  <si>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</si>
  <si>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</si>
  <si>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</si>
  <si>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</si>
  <si>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</si>
  <si>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</si>
  <si>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</si>
  <si>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</si>
  <si>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</si>
  <si>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</si>
  <si>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</si>
  <si>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</si>
  <si>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</si>
  <si>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</si>
  <si>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</si>
  <si>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</si>
  <si>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</si>
  <si>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</si>
  <si>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</si>
  <si>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</si>
  <si>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</si>
  <si>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</si>
  <si>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</si>
  <si>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</si>
  <si>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</si>
  <si>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</si>
  <si>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</si>
  <si>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</si>
  <si>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</si>
  <si>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</si>
  <si>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</si>
  <si>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</si>
  <si>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</si>
  <si>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</si>
  <si>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</si>
  <si>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</si>
  <si>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</si>
  <si>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</si>
  <si>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</si>
  <si>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</si>
  <si>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</si>
  <si>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</si>
  <si>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</si>
  <si>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</si>
  <si>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</si>
  <si>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</si>
  <si>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</si>
  <si>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</si>
  <si>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</si>
  <si>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</si>
  <si>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</si>
  <si>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</si>
  <si>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</si>
  <si>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</si>
  <si>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</si>
  <si>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</si>
  <si>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</si>
  <si>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</si>
  <si>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</si>
  <si>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</si>
  <si>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</si>
  <si>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</si>
  <si>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</si>
  <si>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</si>
  <si>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</si>
  <si>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</si>
  <si>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</si>
  <si>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</si>
  <si>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</si>
  <si>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</si>
  <si>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</si>
  <si>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</si>
  <si>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</si>
  <si>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</si>
  <si>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</si>
  <si>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</si>
  <si>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</si>
  <si>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</si>
  <si>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</si>
  <si>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</si>
  <si>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</si>
  <si>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</si>
  <si>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</si>
  <si>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</si>
  <si>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</si>
  <si>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</si>
  <si>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</si>
  <si>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</si>
  <si>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</si>
  <si>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</si>
  <si>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</si>
  <si>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</si>
  <si>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</si>
  <si>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</si>
  <si>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</si>
  <si>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</si>
  <si>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</si>
  <si>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</si>
  <si>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</si>
  <si>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</si>
  <si>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</si>
  <si>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</si>
  <si>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</si>
  <si>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</si>
  <si>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</si>
  <si>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</si>
  <si>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</si>
  <si>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</si>
  <si>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</si>
  <si>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</si>
  <si>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</si>
  <si>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</si>
  <si>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</si>
  <si>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</si>
  <si>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</si>
  <si>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</si>
  <si>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</si>
  <si>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</si>
  <si>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</si>
  <si>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</si>
  <si>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</si>
  <si>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</si>
  <si>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</si>
  <si>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</si>
  <si>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</si>
  <si>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</si>
  <si>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</si>
  <si>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</si>
  <si>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</si>
  <si>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</si>
  <si>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</si>
  <si>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</si>
  <si>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</si>
  <si>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</si>
  <si>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</si>
  <si>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</si>
  <si>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</si>
  <si>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</si>
  <si>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</si>
  <si>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</si>
  <si>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</si>
  <si>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</si>
  <si>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</si>
  <si>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</si>
  <si>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</si>
  <si>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</si>
  <si>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</si>
  <si>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</si>
  <si>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</si>
  <si>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</si>
  <si>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</si>
  <si>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</si>
  <si>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</si>
  <si>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</si>
  <si>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</si>
  <si>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</si>
  <si>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</si>
  <si>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</si>
  <si>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</si>
  <si>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</si>
  <si>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</si>
  <si>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</si>
  <si>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</si>
  <si>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</si>
  <si>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</si>
  <si>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</si>
  <si>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</si>
  <si>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</si>
  <si>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</si>
  <si>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</si>
  <si>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</si>
  <si>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</si>
  <si>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</si>
  <si>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</si>
  <si>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</si>
  <si>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</si>
  <si>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</si>
  <si>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</si>
  <si>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</si>
  <si>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</si>
  <si>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</si>
  <si>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</si>
  <si>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</si>
  <si>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</si>
  <si>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</si>
  <si>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</si>
  <si>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</si>
  <si>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</si>
  <si>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</si>
  <si>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</si>
  <si>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</si>
  <si>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</si>
  <si>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</si>
  <si>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</si>
  <si>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</si>
  <si>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</si>
  <si>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</si>
  <si>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</si>
  <si>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</si>
  <si>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</si>
  <si>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</si>
  <si>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</si>
  <si>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</si>
  <si>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</si>
  <si>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</si>
  <si>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</si>
  <si>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</si>
  <si>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</si>
  <si>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</si>
  <si>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</si>
  <si>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</si>
  <si>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</si>
  <si>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</si>
  <si>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</si>
  <si>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</si>
  <si>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</si>
  <si>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</si>
  <si>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</si>
  <si>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</si>
  <si>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</si>
  <si>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</si>
  <si>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</si>
  <si>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</si>
  <si>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</si>
  <si>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</si>
  <si>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</si>
  <si>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</si>
  <si>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</si>
  <si>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</si>
  <si>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</si>
  <si>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</si>
  <si>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</si>
  <si>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</si>
  <si>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</si>
  <si>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</si>
  <si>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</si>
  <si>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</si>
  <si>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</si>
  <si>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</si>
  <si>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</si>
  <si>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</si>
  <si>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</si>
  <si>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</si>
  <si>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</si>
  <si>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</si>
  <si>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</si>
  <si>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</si>
  <si>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</si>
  <si>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</si>
  <si>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</si>
  <si>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</si>
  <si>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</si>
  <si>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</si>
  <si>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</si>
  <si>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</si>
  <si>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</si>
  <si>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</si>
  <si>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</si>
  <si>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</si>
  <si>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</si>
  <si>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</si>
  <si>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</si>
  <si>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</si>
  <si>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</si>
  <si>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</si>
  <si>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</si>
  <si>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</si>
  <si>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</si>
  <si>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</si>
  <si>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</si>
  <si>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</si>
  <si>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</si>
  <si>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</si>
  <si>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</si>
  <si>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</si>
  <si>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</si>
  <si>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</si>
  <si>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</si>
  <si>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</si>
  <si>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</si>
  <si>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</si>
  <si>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</si>
  <si>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</si>
  <si>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</si>
  <si>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</si>
  <si>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</si>
  <si>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</si>
  <si>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</si>
  <si>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</si>
  <si>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</si>
  <si>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</si>
  <si>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</si>
  <si>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</si>
  <si>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</si>
  <si>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</si>
  <si>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</si>
  <si>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</si>
  <si>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</si>
  <si>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</si>
  <si>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</si>
  <si>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</si>
  <si>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</si>
  <si>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</si>
  <si>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</si>
  <si>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</si>
  <si>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</si>
  <si>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</si>
  <si>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</si>
  <si>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</si>
  <si>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</si>
  <si>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</si>
  <si>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</si>
  <si>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</si>
  <si>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</si>
  <si>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</si>
  <si>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</si>
  <si>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</si>
  <si>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</si>
  <si>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</si>
  <si>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</si>
  <si>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</si>
  <si>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</si>
  <si>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</si>
  <si>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</si>
  <si>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</si>
  <si>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</si>
  <si>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</si>
  <si>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</si>
  <si>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</si>
  <si>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</si>
  <si>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</si>
  <si>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</si>
  <si>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</si>
  <si>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</si>
  <si>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</si>
  <si>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</si>
  <si>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</si>
  <si>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</si>
  <si>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</si>
  <si>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</si>
  <si>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</si>
  <si>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</si>
  <si>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</si>
  <si>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</si>
  <si>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</si>
  <si>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</si>
  <si>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</si>
  <si>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</si>
  <si>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</si>
  <si>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</si>
  <si>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</si>
  <si>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</si>
  <si>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</si>
  <si>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</si>
  <si>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</si>
  <si>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</si>
  <si>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</si>
  <si>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</si>
  <si>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</si>
  <si>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</si>
  <si>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</si>
  <si>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</si>
  <si>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</si>
  <si>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</si>
  <si>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</si>
  <si>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</si>
  <si>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</si>
  <si>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</si>
  <si>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</si>
  <si>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</si>
  <si>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</si>
  <si>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</si>
  <si>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</si>
  <si>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</si>
  <si>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</si>
  <si>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</si>
  <si>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</si>
  <si>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</si>
  <si>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</si>
  <si>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</si>
  <si>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</si>
  <si>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</si>
  <si>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</si>
  <si>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</si>
  <si>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</si>
  <si>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</si>
  <si>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</si>
  <si>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</si>
  <si>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</si>
  <si>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</si>
  <si>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</si>
  <si>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</si>
  <si>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</si>
  <si>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</si>
  <si>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</si>
  <si>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</si>
  <si>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</si>
  <si>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</si>
  <si>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</si>
  <si>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</si>
  <si>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</si>
  <si>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</si>
  <si>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</si>
  <si>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</si>
  <si>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</si>
  <si>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</si>
  <si>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</si>
  <si>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</si>
  <si>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</si>
  <si>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</si>
  <si>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</si>
  <si>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</si>
  <si>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</si>
  <si>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</si>
  <si>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</si>
  <si>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</si>
  <si>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</si>
  <si>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</si>
  <si>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</si>
  <si>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</si>
  <si>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</si>
  <si>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</si>
  <si>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</si>
  <si>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</si>
  <si>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</si>
  <si>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</si>
  <si>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</si>
  <si>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</si>
  <si>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</si>
  <si>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</si>
  <si>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</si>
  <si>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</si>
  <si>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</si>
  <si>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</si>
  <si>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</si>
  <si>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</si>
  <si>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</si>
  <si>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</si>
  <si>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</si>
  <si>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</si>
  <si>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</si>
  <si>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</si>
  <si>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</si>
  <si>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</si>
  <si>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</si>
  <si>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</si>
  <si>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</si>
  <si>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</si>
  <si>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</si>
  <si>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</si>
  <si>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</si>
  <si>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</si>
  <si>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</si>
  <si>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</si>
  <si>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</si>
  <si>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</si>
  <si>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</si>
  <si>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</si>
  <si>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</si>
  <si>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</si>
  <si>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</si>
  <si>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</si>
  <si>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</si>
  <si>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</si>
  <si>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</si>
  <si>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</si>
  <si>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</si>
  <si>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</si>
  <si>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</si>
  <si>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</si>
  <si>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</si>
  <si>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</si>
  <si>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</si>
  <si>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</si>
  <si>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</si>
  <si>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</si>
  <si>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</si>
  <si>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</si>
  <si>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</si>
  <si>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</si>
  <si>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</si>
  <si>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</si>
  <si>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</si>
  <si>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</si>
  <si>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</si>
  <si>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</si>
  <si>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</si>
  <si>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</si>
  <si>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</si>
  <si>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</si>
  <si>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</si>
  <si>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</si>
  <si>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</si>
  <si>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</si>
  <si>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</si>
  <si>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</si>
  <si>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</si>
  <si>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</si>
  <si>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</si>
  <si>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</si>
  <si>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</si>
  <si>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</si>
  <si>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</si>
  <si>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</si>
  <si>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</si>
  <si>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</si>
  <si>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</si>
  <si>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</si>
  <si>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</si>
  <si>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</si>
  <si>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</si>
  <si>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</si>
  <si>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</si>
  <si>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</si>
  <si>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</si>
  <si>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</si>
  <si>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</si>
  <si>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</si>
  <si>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</si>
  <si>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</si>
  <si>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</si>
  <si>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</si>
  <si>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</si>
  <si>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</si>
  <si>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</si>
  <si>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</si>
  <si>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</si>
  <si>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</si>
  <si>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</si>
  <si>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</si>
  <si>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</si>
  <si>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</si>
  <si>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</si>
  <si>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</si>
  <si>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</si>
  <si>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</si>
  <si>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</si>
  <si>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</si>
  <si>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</si>
  <si>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</si>
  <si>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</si>
  <si>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</si>
  <si>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</si>
  <si>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</si>
  <si>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</si>
  <si>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</si>
  <si>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</si>
  <si>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</si>
  <si>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</si>
  <si>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</si>
  <si>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</si>
  <si>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</si>
  <si>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</si>
  <si>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</si>
  <si>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</si>
  <si>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</si>
  <si>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</si>
  <si>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</si>
  <si>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</si>
  <si>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</si>
  <si>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</si>
  <si>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</si>
  <si>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</si>
  <si>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</si>
  <si>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</si>
  <si>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</si>
  <si>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</si>
  <si>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</si>
  <si>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</si>
  <si>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</si>
  <si>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</si>
  <si>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</si>
  <si>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</si>
  <si>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</si>
  <si>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</si>
  <si>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</si>
  <si>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</si>
  <si>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</si>
  <si>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</si>
  <si>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</si>
  <si>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</si>
  <si>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</si>
  <si>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</si>
  <si>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</si>
  <si>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</si>
  <si>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</si>
  <si>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</si>
  <si>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</si>
  <si>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</si>
  <si>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</si>
  <si>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</si>
  <si>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</si>
  <si>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</si>
  <si>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</si>
  <si>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</si>
  <si>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</si>
  <si>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</si>
  <si>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</si>
  <si>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</si>
  <si>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</si>
  <si>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</si>
  <si>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</si>
  <si>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</si>
  <si>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</si>
  <si>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</si>
  <si>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</si>
  <si>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</si>
  <si>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</si>
  <si>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</si>
  <si>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</si>
  <si>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</si>
  <si>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</si>
  <si>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</si>
  <si>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</si>
  <si>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</si>
  <si>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</si>
  <si>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</si>
  <si>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</si>
  <si>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</si>
  <si>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</si>
  <si>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</si>
  <si>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</si>
  <si>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</si>
  <si>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</si>
  <si>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</si>
  <si>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</si>
  <si>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</si>
  <si>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</si>
  <si>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</si>
  <si>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</si>
  <si>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</si>
  <si>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</si>
  <si>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</si>
  <si>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</si>
  <si>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</si>
  <si>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</si>
  <si>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</si>
  <si>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</si>
  <si>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</si>
  <si>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</si>
  <si>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</si>
  <si>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</si>
  <si>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</si>
  <si>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</si>
  <si>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</si>
  <si>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</si>
  <si>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</si>
  <si>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</si>
  <si>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</si>
  <si>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</si>
  <si>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</si>
  <si>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</si>
  <si>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</si>
  <si>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</si>
  <si>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</si>
  <si>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</si>
  <si>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</si>
  <si>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</si>
  <si>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</si>
  <si>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</si>
  <si>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</si>
  <si>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</si>
  <si>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</si>
  <si>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</si>
  <si>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</si>
  <si>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</si>
  <si>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</si>
  <si>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</si>
  <si>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</si>
  <si>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</si>
  <si>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</si>
  <si>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</si>
  <si>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</si>
  <si>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</si>
  <si>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</si>
  <si>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</si>
  <si>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</si>
  <si>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</si>
  <si>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</si>
  <si>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</si>
  <si>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</si>
  <si>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</si>
  <si>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</si>
  <si>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</si>
  <si>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</si>
  <si>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</si>
  <si>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</si>
  <si>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</si>
  <si>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</si>
  <si>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</si>
  <si>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</si>
  <si>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</si>
  <si>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</si>
  <si>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</si>
  <si>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</si>
  <si>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</si>
  <si>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</si>
  <si>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</si>
  <si>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</si>
  <si>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</si>
  <si>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</si>
  <si>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</si>
  <si>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</si>
  <si>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</si>
  <si>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</si>
  <si>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</si>
  <si>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</si>
  <si>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</si>
  <si>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</si>
  <si>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</si>
  <si>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</si>
  <si>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</si>
  <si>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</si>
  <si>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</si>
  <si>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</si>
  <si>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</si>
  <si>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</si>
  <si>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</si>
  <si>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</si>
  <si>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</si>
  <si>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</si>
  <si>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</si>
  <si>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</si>
  <si>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</si>
  <si>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</si>
  <si>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</si>
  <si>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</si>
  <si>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</si>
  <si>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</si>
  <si>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</si>
  <si>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</si>
  <si>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</si>
  <si>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</si>
  <si>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</si>
  <si>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</si>
  <si>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</si>
  <si>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</si>
  <si>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</si>
  <si>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</si>
  <si>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</si>
  <si>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</si>
  <si>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</si>
  <si>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</si>
  <si>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</si>
  <si>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</si>
  <si>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</si>
  <si>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</si>
  <si>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</si>
  <si>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</si>
  <si>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</si>
  <si>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</si>
  <si>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</si>
  <si>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</si>
  <si>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</si>
  <si>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</si>
  <si>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</si>
  <si>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</si>
  <si>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</si>
  <si>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</si>
  <si>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</si>
  <si>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</si>
  <si>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</si>
  <si>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</si>
  <si>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</si>
  <si>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</si>
  <si>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</si>
  <si>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</si>
  <si>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</si>
  <si>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</si>
  <si>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</si>
  <si>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</si>
  <si>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</si>
  <si>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</si>
  <si>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</si>
  <si>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</si>
  <si>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</si>
  <si>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</si>
  <si>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</si>
  <si>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</si>
  <si>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</si>
  <si>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</si>
  <si>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</si>
  <si>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</si>
  <si>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</si>
  <si>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</si>
  <si>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</si>
  <si>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</si>
  <si>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</si>
  <si>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</si>
  <si>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</si>
  <si>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</si>
  <si>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</si>
  <si>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</si>
  <si>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</si>
  <si>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</si>
  <si>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</si>
  <si>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</si>
  <si>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</si>
  <si>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</si>
  <si>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</si>
  <si>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</si>
  <si>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</si>
  <si>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</si>
  <si>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</si>
  <si>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</si>
  <si>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</si>
  <si>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</si>
  <si>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</si>
  <si>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</si>
  <si>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</si>
  <si>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</si>
  <si>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</si>
  <si>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</si>
  <si>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</si>
  <si>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</si>
  <si>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</si>
  <si>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</si>
  <si>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</si>
  <si>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</si>
  <si>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</si>
  <si>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</si>
  <si>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</si>
  <si>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</si>
  <si>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</si>
  <si>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</si>
  <si>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</si>
  <si>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</si>
  <si>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</si>
  <si>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</si>
  <si>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</si>
  <si>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</si>
  <si>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</si>
  <si>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</si>
  <si>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</si>
  <si>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</si>
  <si>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</si>
  <si>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</si>
  <si>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</si>
  <si>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</si>
  <si>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</si>
  <si>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</si>
  <si>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</si>
  <si>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</si>
  <si>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</si>
  <si>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</si>
  <si>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</si>
  <si>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</si>
  <si>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</si>
  <si>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</si>
  <si>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</si>
  <si>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</si>
  <si>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</si>
  <si>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</si>
  <si>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</si>
  <si>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</si>
  <si>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</si>
  <si>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</si>
  <si>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</si>
  <si>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</si>
  <si>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</si>
  <si>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</si>
  <si>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</si>
  <si>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</si>
  <si>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</si>
  <si>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</si>
  <si>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</si>
  <si>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</si>
  <si>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</si>
  <si>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</si>
  <si>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</si>
  <si>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</si>
  <si>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</si>
  <si>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</si>
  <si>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</si>
  <si>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</si>
  <si>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</si>
  <si>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</si>
  <si>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</si>
  <si>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</si>
  <si>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</si>
  <si>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</si>
  <si>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</si>
  <si>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</si>
  <si>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</si>
  <si>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</si>
  <si>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</si>
  <si>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</si>
  <si>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</si>
  <si>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</si>
  <si>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</si>
  <si>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</si>
  <si>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</si>
  <si>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</si>
  <si>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</si>
  <si>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</si>
  <si>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</si>
  <si>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</si>
  <si>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</si>
  <si>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</si>
  <si>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</si>
  <si>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</si>
  <si>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</si>
  <si>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</si>
  <si>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</si>
  <si>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</si>
  <si>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</si>
  <si>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</si>
  <si>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</si>
  <si>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</si>
  <si>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</si>
  <si>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</si>
  <si>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</si>
  <si>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</si>
  <si>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</si>
  <si>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</si>
  <si>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</si>
  <si>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</si>
  <si>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</si>
  <si>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</si>
  <si>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</si>
  <si>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</si>
  <si>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</si>
  <si>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</si>
  <si>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</si>
  <si>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</si>
  <si>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</si>
  <si>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</si>
  <si>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</si>
  <si>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</si>
  <si>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</si>
  <si>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</si>
  <si>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</si>
  <si>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</si>
  <si>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</si>
  <si>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</si>
  <si>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</si>
  <si>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</si>
  <si>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</si>
  <si>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</si>
  <si>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</si>
  <si>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</si>
  <si>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</si>
  <si>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</si>
  <si>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</si>
  <si>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</si>
  <si>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</si>
  <si>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</si>
  <si>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</si>
  <si>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</si>
  <si>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</si>
  <si>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</si>
  <si>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</si>
  <si>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</si>
  <si>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</si>
  <si>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</si>
  <si>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</si>
  <si>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</si>
  <si>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</si>
  <si>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</si>
  <si>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</si>
  <si>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</si>
  <si>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</si>
  <si>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</si>
  <si>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</si>
  <si>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</si>
  <si>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</si>
  <si>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</si>
  <si>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</si>
  <si>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</si>
  <si>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</si>
  <si>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</si>
  <si>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</si>
  <si>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</si>
  <si>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</si>
  <si>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</si>
  <si>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</si>
  <si>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</si>
  <si>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</si>
  <si>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</si>
  <si>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</si>
  <si>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</si>
  <si>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</si>
  <si>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</si>
  <si>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</si>
  <si>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</si>
  <si>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</si>
  <si>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</si>
  <si>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</si>
  <si>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</si>
  <si>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</si>
  <si>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</si>
  <si>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</si>
  <si>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</si>
  <si>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</si>
  <si>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</si>
  <si>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</si>
  <si>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</si>
  <si>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</si>
  <si>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</si>
  <si>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</si>
  <si>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</si>
  <si>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</si>
  <si>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</si>
  <si>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</si>
  <si>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</si>
  <si>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</si>
  <si>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</si>
  <si>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</si>
  <si>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</si>
  <si>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</si>
  <si>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</si>
  <si>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</si>
  <si>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</si>
  <si>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</si>
  <si>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</si>
  <si>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</si>
  <si>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</si>
  <si>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</si>
  <si>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</si>
  <si>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</si>
  <si>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</si>
  <si>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</si>
  <si>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</si>
  <si>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</si>
  <si>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</si>
  <si>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</si>
  <si>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</si>
  <si>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</si>
  <si>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</si>
  <si>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</si>
  <si>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</si>
  <si>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</si>
  <si>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</si>
  <si>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</si>
  <si>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</si>
  <si>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</si>
  <si>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</si>
  <si>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</si>
  <si>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</si>
  <si>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</si>
  <si>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</si>
  <si>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</si>
  <si>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</si>
  <si>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</si>
  <si>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</si>
  <si>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</si>
  <si>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</si>
  <si>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</si>
  <si>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</si>
  <si>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</si>
  <si>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</si>
  <si>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</si>
  <si>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</si>
  <si>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</si>
  <si>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</si>
  <si>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</si>
  <si>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</si>
  <si>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</si>
  <si>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</si>
  <si>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</si>
  <si>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</si>
  <si>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</si>
  <si>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</si>
  <si>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</si>
  <si>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</si>
  <si>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</si>
  <si>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</si>
  <si>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</si>
  <si>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</si>
  <si>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</si>
  <si>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</si>
  <si>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</si>
  <si>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</si>
  <si>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</si>
  <si>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</si>
  <si>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</si>
  <si>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</si>
  <si>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</si>
  <si>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</si>
  <si>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</si>
  <si>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</si>
  <si>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</si>
  <si>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</si>
  <si>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</si>
  <si>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</si>
  <si>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</si>
  <si>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</si>
  <si>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</si>
  <si>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</si>
  <si>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</si>
  <si>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</si>
  <si>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</si>
  <si>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</si>
  <si>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</si>
  <si>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</si>
  <si>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</si>
  <si>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</si>
  <si>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</si>
  <si>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</si>
  <si>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</si>
  <si>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</si>
  <si>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</si>
  <si>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</si>
  <si>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</si>
  <si>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</si>
  <si>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</si>
  <si>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</si>
  <si>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</si>
  <si>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</si>
  <si>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</si>
  <si>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</si>
  <si>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</si>
  <si>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</si>
  <si>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</si>
  <si>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</si>
  <si>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</si>
  <si>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</si>
  <si>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</si>
  <si>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</si>
  <si>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</si>
  <si>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</si>
  <si>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</si>
  <si>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</si>
  <si>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</si>
  <si>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</si>
  <si>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</si>
  <si>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</si>
  <si>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</si>
  <si>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</si>
  <si>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</si>
  <si>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</si>
  <si>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</si>
  <si>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</si>
  <si>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</si>
  <si>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</si>
  <si>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</si>
  <si>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</si>
  <si>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</si>
  <si>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</si>
  <si>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</si>
  <si>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</si>
  <si>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</si>
  <si>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</si>
  <si>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</si>
  <si>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</si>
  <si>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</si>
  <si>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</si>
  <si>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</si>
  <si>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</si>
  <si>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</si>
  <si>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</si>
  <si>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</si>
  <si>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</si>
  <si>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</si>
  <si>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</si>
  <si>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</si>
  <si>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</si>
  <si>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</si>
  <si>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</si>
  <si>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</si>
  <si>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</si>
  <si>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</si>
  <si>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</si>
  <si>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</si>
  <si>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</si>
  <si>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</si>
  <si>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</si>
  <si>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</si>
  <si>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</si>
  <si>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</si>
  <si>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</si>
  <si>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</si>
  <si>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</si>
  <si>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</si>
  <si>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</si>
  <si>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</si>
  <si>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</si>
  <si>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</si>
  <si>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</si>
  <si>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</si>
  <si>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</si>
  <si>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</si>
  <si>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</si>
  <si>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</si>
  <si>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</si>
  <si>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</si>
  <si>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</si>
  <si>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</si>
  <si>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</si>
  <si>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</si>
  <si>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</si>
  <si>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</si>
  <si>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</si>
  <si>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</si>
  <si>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</si>
  <si>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</si>
  <si>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</si>
  <si>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</si>
  <si>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</si>
  <si>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</si>
  <si>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</si>
  <si>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</si>
  <si>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</si>
  <si>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</si>
  <si>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</si>
  <si>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</si>
  <si>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</si>
  <si>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</si>
  <si>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</si>
  <si>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</si>
  <si>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</si>
  <si>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</si>
  <si>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</si>
  <si>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</si>
  <si>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</si>
  <si>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</si>
  <si>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</si>
  <si>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</si>
  <si>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</si>
  <si>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</si>
  <si>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</si>
  <si>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</si>
  <si>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</si>
  <si>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</si>
  <si>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</si>
  <si>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</si>
  <si>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</si>
  <si>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</si>
  <si>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</si>
  <si>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</si>
  <si>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</si>
  <si>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</si>
  <si>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</si>
  <si>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</si>
  <si>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</si>
  <si>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</si>
  <si>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</si>
  <si>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</si>
  <si>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</si>
  <si>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</si>
  <si>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</si>
  <si>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</si>
  <si>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</si>
  <si>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</si>
  <si>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</si>
  <si>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</si>
  <si>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</si>
  <si>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</si>
  <si>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</si>
  <si>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</si>
  <si>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</si>
  <si>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</si>
  <si>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</si>
  <si>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</si>
  <si>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</si>
  <si>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</si>
  <si>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</si>
  <si>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</si>
  <si>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</si>
  <si>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</si>
  <si>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</si>
  <si>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</si>
  <si>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</si>
  <si>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</si>
  <si>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</si>
  <si>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</si>
  <si>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</si>
  <si>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</si>
  <si>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</si>
  <si>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</si>
  <si>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</si>
  <si>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</si>
  <si>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</si>
  <si>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</si>
  <si>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</si>
  <si>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</si>
  <si>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</si>
  <si>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</si>
  <si>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</si>
  <si>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</si>
  <si>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</si>
  <si>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</si>
  <si>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</si>
  <si>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</si>
  <si>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</si>
  <si>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</si>
  <si>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</si>
  <si>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</si>
  <si>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</si>
  <si>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</si>
  <si>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</si>
  <si>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</si>
  <si>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</si>
  <si>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</si>
  <si>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</si>
  <si>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</si>
  <si>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</si>
  <si>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</si>
  <si>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</si>
  <si>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</si>
  <si>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</si>
  <si>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</si>
  <si>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</si>
  <si>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</si>
  <si>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</si>
  <si>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</si>
  <si>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</si>
  <si>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</si>
  <si>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</si>
  <si>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</si>
  <si>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</si>
  <si>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</si>
  <si>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</si>
  <si>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</si>
  <si>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</si>
  <si>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</si>
  <si>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</si>
  <si>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</si>
  <si>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</si>
  <si>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</si>
  <si>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</si>
  <si>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</si>
  <si>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</si>
  <si>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</si>
  <si>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</si>
  <si>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</si>
  <si>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</si>
  <si>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</si>
  <si>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</si>
  <si>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</si>
  <si>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</si>
  <si>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</si>
  <si>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</si>
  <si>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</si>
  <si>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</si>
  <si>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</si>
  <si>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</si>
  <si>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</si>
  <si>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</si>
  <si>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</si>
  <si>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</si>
  <si>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</si>
  <si>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</si>
  <si>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</si>
  <si>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</si>
  <si>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</si>
  <si>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</si>
  <si>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</si>
  <si>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</si>
  <si>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</si>
  <si>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</si>
  <si>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</si>
  <si>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</si>
  <si>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</si>
  <si>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</si>
  <si>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</si>
  <si>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</si>
  <si>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</si>
  <si>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</si>
  <si>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</si>
  <si>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</si>
  <si>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</si>
  <si>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</si>
  <si>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</si>
  <si>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</si>
  <si>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</si>
  <si>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</si>
  <si>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</si>
  <si>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</si>
  <si>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</si>
  <si>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</si>
  <si>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</si>
  <si>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</si>
  <si>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</si>
  <si>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</si>
  <si>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</si>
  <si>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</si>
  <si>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</si>
  <si>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</si>
  <si>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</si>
  <si>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</si>
  <si>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</si>
  <si>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</si>
  <si>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</si>
  <si>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</si>
  <si>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</si>
  <si>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</si>
  <si>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</si>
  <si>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</si>
  <si>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</si>
  <si>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</si>
  <si>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</si>
  <si>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</si>
  <si>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</si>
  <si>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</si>
  <si>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</si>
  <si>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</si>
  <si>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</si>
  <si>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</si>
  <si>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</si>
  <si>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</si>
  <si>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</si>
  <si>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</si>
  <si>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</si>
  <si>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</si>
  <si>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</si>
  <si>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</si>
  <si>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</si>
  <si>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</si>
  <si>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</si>
  <si>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</si>
  <si>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</si>
  <si>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</si>
  <si>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</si>
  <si>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</si>
  <si>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</si>
  <si>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</si>
  <si>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</si>
  <si>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</si>
  <si>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</si>
  <si>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</si>
  <si>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</si>
  <si>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</si>
  <si>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</si>
  <si>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</si>
  <si>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</si>
  <si>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</si>
  <si>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</si>
  <si>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</si>
  <si>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</si>
  <si>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</si>
  <si>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</si>
  <si>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</si>
  <si>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</si>
  <si>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</si>
  <si>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</si>
  <si>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</si>
  <si>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</si>
  <si>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</si>
  <si>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</si>
  <si>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</si>
  <si>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</si>
  <si>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</si>
  <si>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</si>
  <si>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</si>
  <si>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</si>
  <si>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</si>
  <si>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</si>
  <si>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</si>
  <si>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</si>
  <si>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</si>
  <si>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</si>
  <si>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</si>
  <si>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</si>
  <si>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</si>
  <si>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</si>
  <si>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</si>
  <si>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</si>
  <si>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</si>
  <si>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</si>
  <si>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</si>
  <si>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</si>
  <si>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</si>
  <si>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</si>
  <si>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</si>
  <si>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</si>
  <si>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</si>
  <si>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</si>
  <si>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</si>
  <si>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</si>
  <si>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</si>
  <si>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</si>
  <si>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</si>
  <si>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</si>
  <si>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</si>
  <si>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</si>
  <si>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</si>
  <si>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</si>
  <si>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</si>
  <si>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</si>
  <si>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</si>
  <si>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</si>
  <si>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</si>
  <si>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</si>
  <si>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</si>
  <si>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</si>
  <si>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</si>
  <si>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</si>
  <si>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</si>
  <si>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</si>
  <si>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</si>
  <si>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</si>
  <si>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</si>
  <si>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</si>
  <si>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</si>
  <si>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</si>
  <si>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</si>
  <si>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</si>
  <si>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</si>
  <si>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</si>
  <si>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</si>
  <si>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</si>
  <si>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</si>
  <si>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</si>
  <si>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</si>
  <si>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</si>
  <si>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</si>
  <si>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</si>
  <si>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</si>
  <si>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</si>
  <si>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</si>
  <si>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</si>
  <si>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</si>
  <si>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</si>
  <si>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</si>
  <si>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</si>
  <si>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</si>
  <si>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</si>
  <si>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</si>
  <si>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</si>
  <si>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</si>
  <si>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</si>
  <si>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</si>
  <si>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</si>
  <si>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</si>
  <si>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</si>
  <si>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</si>
  <si>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</si>
  <si>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</si>
  <si>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</si>
  <si>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</si>
  <si>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</si>
  <si>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</si>
  <si>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</si>
  <si>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</si>
  <si>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</si>
  <si>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</si>
  <si>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</si>
  <si>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</si>
  <si>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</si>
  <si>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</si>
  <si>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</si>
  <si>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</si>
  <si>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</si>
  <si>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</si>
  <si>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</si>
  <si>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</si>
  <si>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</si>
  <si>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</si>
  <si>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</si>
  <si>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</si>
  <si>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</si>
  <si>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</si>
  <si>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</si>
  <si>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</si>
  <si>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</si>
  <si>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</si>
  <si>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</si>
  <si>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</si>
  <si>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</si>
  <si>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</si>
  <si>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</si>
  <si>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</si>
  <si>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</si>
  <si>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</si>
  <si>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</si>
  <si>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</si>
  <si>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</si>
  <si>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</si>
  <si>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</si>
  <si>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</si>
  <si>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</si>
  <si>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</si>
  <si>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</si>
  <si>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</si>
  <si>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</si>
  <si>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</si>
  <si>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</si>
  <si>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</si>
  <si>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</si>
  <si>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</si>
  <si>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</si>
  <si>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</si>
  <si>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</si>
  <si>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</si>
  <si>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</si>
  <si>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</si>
  <si>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</si>
  <si>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</si>
  <si>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</si>
  <si>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</si>
  <si>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</si>
  <si>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</si>
  <si>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</si>
  <si>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</si>
  <si>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</si>
  <si>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</si>
  <si>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</si>
  <si>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</si>
  <si>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</si>
  <si>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</si>
  <si>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</si>
  <si>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</si>
  <si>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</si>
  <si>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</si>
  <si>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</si>
  <si>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</si>
  <si>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</si>
  <si>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</si>
  <si>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</si>
  <si>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</si>
  <si>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</si>
  <si>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</si>
  <si>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</si>
  <si>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</si>
  <si>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</si>
  <si>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</si>
  <si>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</si>
  <si>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</si>
  <si>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</si>
  <si>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</si>
  <si>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</si>
  <si>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</si>
  <si>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</si>
  <si>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</si>
  <si>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</si>
  <si>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</si>
  <si>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</si>
  <si>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</si>
  <si>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</si>
  <si>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</si>
  <si>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</si>
  <si>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</si>
  <si>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</si>
  <si>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</si>
  <si>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</si>
  <si>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</si>
  <si>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</si>
  <si>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</si>
  <si>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</si>
  <si>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</si>
  <si>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</si>
  <si>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</si>
  <si>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</si>
  <si>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</si>
  <si>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</si>
  <si>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</si>
  <si>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</si>
  <si>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</si>
  <si>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</si>
  <si>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</si>
  <si>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</si>
  <si>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</si>
  <si>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</si>
  <si>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</si>
  <si>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</si>
  <si>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</si>
  <si>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</si>
  <si>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</si>
  <si>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</si>
  <si>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</si>
  <si>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</si>
  <si>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</si>
  <si>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</si>
  <si>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</si>
  <si>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</si>
  <si>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</si>
  <si>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</si>
  <si>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</si>
  <si>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</si>
  <si>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</si>
  <si>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</si>
  <si>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</si>
  <si>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</si>
  <si>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</si>
  <si>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</si>
  <si>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</si>
  <si>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</si>
  <si>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</si>
  <si>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</si>
  <si>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</si>
  <si>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</si>
  <si>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</si>
  <si>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</si>
  <si>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</si>
  <si>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</si>
  <si>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</si>
  <si>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</si>
  <si>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</si>
  <si>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</si>
  <si>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</si>
  <si>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</si>
  <si>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</si>
  <si>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</si>
  <si>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</si>
  <si>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</si>
  <si>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</si>
  <si>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</si>
  <si>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</si>
  <si>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</si>
  <si>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</si>
  <si>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</si>
  <si>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</si>
  <si>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</si>
  <si>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</si>
  <si>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</si>
  <si>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</si>
  <si>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</si>
  <si>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</si>
  <si>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</si>
  <si>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</si>
  <si>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</si>
  <si>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</si>
  <si>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</si>
  <si>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</si>
  <si>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</si>
  <si>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</si>
  <si>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</si>
  <si>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</si>
  <si>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</si>
  <si>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</si>
  <si>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</si>
  <si>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</si>
  <si>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</si>
  <si>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</si>
  <si>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</si>
  <si>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</si>
  <si>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</si>
  <si>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</si>
  <si>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</si>
  <si>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</si>
  <si>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</si>
  <si>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</si>
  <si>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</si>
  <si>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</si>
  <si>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</si>
  <si>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</si>
  <si>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</si>
  <si>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</si>
  <si>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</si>
  <si>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</si>
  <si>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</si>
  <si>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</si>
  <si>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</si>
  <si>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</si>
  <si>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</si>
  <si>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</si>
  <si>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</si>
  <si>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</si>
  <si>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</si>
  <si>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</si>
  <si>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</si>
  <si>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</si>
  <si>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</si>
  <si>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</si>
  <si>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</si>
  <si>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</si>
  <si>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</si>
  <si>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</si>
  <si>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</si>
  <si>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</si>
  <si>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</si>
  <si>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</si>
  <si>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</si>
  <si>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</si>
  <si>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</si>
  <si>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</si>
  <si>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</si>
  <si>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</si>
  <si>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</si>
  <si>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</si>
  <si>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</si>
  <si>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</si>
  <si>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</si>
  <si>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</si>
  <si>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</si>
  <si>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</si>
  <si>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</si>
  <si>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</si>
  <si>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</si>
  <si>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</si>
  <si>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</si>
  <si>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</si>
  <si>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</si>
  <si>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</si>
  <si>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</si>
  <si>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</si>
  <si>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</si>
  <si>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</si>
  <si>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</si>
  <si>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</si>
  <si>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</si>
  <si>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</si>
  <si>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</si>
  <si>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</si>
  <si>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</si>
  <si>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</si>
  <si>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</si>
  <si>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</si>
  <si>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</si>
  <si>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</si>
  <si>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</si>
  <si>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</si>
  <si>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</si>
  <si>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</si>
  <si>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</si>
  <si>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</si>
  <si>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</si>
  <si>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</si>
  <si>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</si>
  <si>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</si>
  <si>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</si>
  <si>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</si>
  <si>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</si>
  <si>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</si>
  <si>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</si>
  <si>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</si>
  <si>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</si>
  <si>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</si>
  <si>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</si>
  <si>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</si>
  <si>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</si>
  <si>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</si>
  <si>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</si>
  <si>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</si>
  <si>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</si>
  <si>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</si>
  <si>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</si>
  <si>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</si>
  <si>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</si>
  <si>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</si>
  <si>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</si>
  <si>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</si>
  <si>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</si>
  <si>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</si>
  <si>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</si>
  <si>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</si>
  <si>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</si>
  <si>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</si>
  <si>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</si>
  <si>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</si>
  <si>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</si>
  <si>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</si>
  <si>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</si>
  <si>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</si>
  <si>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</si>
  <si>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</si>
  <si>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</si>
  <si>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</si>
  <si>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</si>
  <si>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</si>
  <si>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</si>
  <si>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</si>
  <si>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</si>
  <si>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</si>
  <si>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</si>
  <si>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</si>
  <si>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</si>
  <si>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</si>
  <si>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</si>
  <si>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</si>
  <si>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</si>
  <si>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</si>
  <si>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</si>
  <si>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</si>
  <si>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</si>
  <si>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</si>
  <si>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</si>
  <si>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</si>
  <si>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</si>
  <si>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</si>
  <si>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</si>
  <si>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</si>
  <si>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</si>
  <si>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</si>
  <si>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</si>
  <si>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</si>
  <si>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</si>
  <si>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</si>
  <si>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</si>
  <si>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</si>
  <si>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</si>
  <si>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</si>
  <si>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</si>
  <si>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</si>
  <si>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</si>
  <si>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</si>
  <si>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</si>
  <si>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</si>
  <si>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</si>
  <si>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</si>
  <si>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</si>
  <si>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</si>
  <si>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</si>
  <si>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</si>
  <si>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</si>
  <si>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</si>
  <si>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</si>
  <si>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</si>
  <si>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</si>
  <si>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</si>
  <si>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</si>
  <si>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</si>
  <si>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</si>
  <si>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</si>
  <si>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</si>
  <si>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</si>
  <si>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</si>
  <si>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</si>
  <si>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</si>
  <si>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</si>
  <si>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</si>
  <si>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</si>
  <si>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</si>
  <si>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</si>
  <si>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</si>
  <si>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</si>
  <si>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</si>
  <si>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</si>
  <si>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</si>
  <si>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</si>
  <si>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</si>
  <si>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</si>
  <si>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</si>
  <si>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</si>
  <si>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</si>
  <si>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</si>
  <si>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</si>
  <si>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</si>
  <si>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</si>
  <si>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</si>
  <si>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</si>
  <si>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</si>
  <si>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</si>
  <si>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</si>
  <si>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</si>
  <si>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</si>
  <si>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</si>
  <si>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</si>
  <si>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</si>
  <si>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</si>
  <si>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</si>
  <si>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</si>
  <si>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</si>
  <si>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</si>
  <si>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</si>
  <si>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</si>
  <si>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</si>
  <si>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</si>
  <si>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</si>
  <si>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</si>
  <si>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</si>
  <si>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</si>
  <si>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</si>
  <si>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</si>
  <si>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</si>
  <si>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</si>
  <si>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</si>
  <si>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</si>
  <si>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</si>
  <si>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</si>
  <si>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</si>
  <si>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</si>
  <si>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</si>
  <si>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</si>
  <si>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</si>
  <si>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</si>
  <si>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</si>
  <si>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</si>
  <si>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</si>
  <si>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</si>
  <si>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</si>
  <si>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</si>
  <si>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</si>
  <si>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</si>
  <si>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</si>
  <si>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</si>
  <si>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</si>
  <si>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</si>
  <si>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</si>
  <si>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</si>
  <si>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</si>
  <si>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</si>
  <si>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</si>
  <si>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</si>
  <si>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</si>
  <si>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</si>
  <si>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</si>
  <si>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</si>
  <si>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</si>
  <si>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</si>
  <si>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</si>
  <si>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</si>
  <si>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</si>
  <si>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</si>
  <si>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</si>
  <si>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</si>
  <si>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</si>
  <si>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</si>
  <si>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</si>
  <si>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</si>
  <si>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</si>
  <si>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</si>
  <si>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</si>
  <si>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</si>
  <si>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</si>
  <si>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</si>
  <si>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</si>
  <si>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</si>
  <si>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</si>
  <si>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</si>
  <si>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</si>
  <si>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</si>
  <si>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</si>
  <si>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</si>
  <si>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</si>
  <si>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</si>
  <si>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</si>
  <si>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</si>
  <si>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</si>
  <si>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</si>
  <si>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</si>
  <si>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</si>
  <si>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</si>
  <si>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</si>
  <si>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</si>
  <si>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</si>
  <si>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</si>
  <si>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</si>
  <si>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</si>
  <si>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</si>
  <si>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</si>
  <si>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</si>
  <si>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</si>
  <si>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</si>
  <si>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</si>
  <si>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</si>
  <si>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</si>
  <si>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</si>
  <si>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</si>
  <si>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</si>
  <si>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</si>
  <si>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</si>
  <si>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</si>
  <si>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</si>
  <si>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</si>
  <si>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</si>
  <si>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</si>
  <si>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</si>
  <si>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</si>
  <si>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</si>
  <si>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</si>
  <si>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</si>
  <si>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</si>
  <si>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</si>
  <si>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</si>
  <si>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</si>
  <si>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</si>
  <si>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</si>
  <si>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</si>
  <si>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</si>
  <si>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</si>
  <si>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</si>
  <si>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</si>
  <si>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</si>
  <si>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</si>
  <si>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</si>
  <si>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</si>
  <si>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</si>
  <si>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</si>
  <si>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</si>
  <si>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</si>
  <si>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</si>
  <si>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</si>
  <si>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</si>
  <si>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</si>
  <si>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</si>
  <si>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</si>
  <si>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</si>
  <si>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</si>
  <si>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</si>
  <si>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</si>
  <si>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</si>
  <si>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</si>
  <si>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</si>
  <si>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</si>
  <si>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</si>
  <si>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</si>
  <si>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</si>
  <si>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</si>
  <si>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</si>
  <si>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</si>
  <si>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</si>
  <si>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</si>
  <si>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</si>
  <si>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</si>
  <si>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</si>
  <si>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</si>
  <si>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</si>
  <si>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</si>
  <si>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</si>
  <si>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</si>
  <si>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</si>
  <si>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</si>
  <si>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</si>
  <si>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</si>
  <si>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</si>
  <si>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</si>
  <si>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</si>
  <si>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</si>
  <si>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</si>
  <si>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</si>
  <si>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</si>
  <si>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</si>
  <si>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</si>
  <si>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</si>
  <si>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</si>
  <si>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</si>
  <si>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</si>
  <si>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</si>
  <si>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</si>
  <si>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</si>
  <si>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</si>
  <si>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</si>
  <si>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</si>
  <si>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</si>
  <si>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</si>
  <si>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</si>
  <si>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</si>
  <si>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</si>
  <si>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</si>
  <si>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</si>
  <si>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</si>
  <si>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</si>
  <si>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</si>
  <si>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</si>
  <si>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</si>
  <si>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</si>
  <si>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</si>
  <si>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</si>
  <si>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</si>
  <si>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</si>
  <si>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</si>
  <si>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</si>
  <si>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</si>
  <si>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</si>
  <si>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</si>
  <si>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</si>
  <si>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</si>
  <si>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</si>
  <si>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</si>
  <si>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</si>
  <si>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</si>
  <si>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</si>
  <si>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</si>
  <si>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</si>
  <si>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</si>
  <si>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</si>
  <si>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</si>
  <si>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</si>
  <si>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</si>
  <si>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</si>
  <si>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</si>
  <si>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</si>
  <si>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</si>
  <si>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</si>
  <si>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</si>
  <si>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</si>
  <si>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</si>
  <si>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</si>
  <si>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</si>
  <si>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</si>
  <si>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</si>
  <si>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</si>
  <si>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</si>
  <si>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</si>
  <si>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</si>
  <si>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</si>
  <si>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</si>
  <si>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</si>
  <si>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</si>
  <si>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</si>
  <si>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</si>
  <si>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</si>
  <si>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</si>
  <si>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</si>
  <si>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</si>
  <si>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</si>
  <si>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</si>
  <si>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</si>
  <si>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</si>
  <si>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</si>
  <si>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</si>
  <si>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</si>
  <si>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</si>
  <si>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</si>
  <si>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</si>
  <si>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</si>
  <si>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</si>
  <si>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</si>
  <si>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</si>
  <si>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</si>
  <si>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</si>
  <si>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</si>
  <si>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</si>
  <si>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</si>
  <si>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</si>
  <si>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</si>
  <si>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</si>
  <si>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</si>
  <si>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</si>
  <si>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</si>
  <si>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</si>
  <si>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</si>
  <si>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</si>
  <si>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</si>
  <si>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</si>
  <si>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</si>
  <si>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</si>
  <si>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</si>
  <si>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</si>
  <si>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</si>
  <si>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</si>
  <si>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</si>
  <si>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</si>
  <si>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</si>
  <si>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</si>
  <si>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</si>
  <si>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</si>
  <si>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</si>
  <si>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</si>
  <si>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</si>
  <si>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</si>
  <si>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</si>
  <si>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</si>
  <si>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</si>
  <si>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</si>
  <si>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</si>
  <si>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</si>
  <si>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</si>
  <si>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</si>
  <si>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</si>
  <si>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</si>
  <si>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</si>
  <si>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</si>
  <si>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</si>
  <si>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</si>
  <si>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</si>
  <si>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</si>
  <si>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</si>
  <si>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</si>
  <si>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</si>
  <si>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</si>
  <si>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</si>
  <si>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</si>
  <si>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</si>
  <si>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</si>
  <si>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</si>
  <si>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</si>
  <si>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</si>
  <si>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</si>
  <si>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</si>
  <si>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</si>
  <si>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</si>
  <si>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</si>
  <si>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</si>
  <si>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</si>
  <si>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</si>
  <si>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</si>
  <si>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</si>
  <si>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</si>
  <si>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</si>
  <si>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</si>
  <si>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</si>
  <si>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</si>
  <si>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</si>
  <si>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</si>
  <si>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</si>
  <si>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</si>
  <si>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</si>
  <si>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</si>
  <si>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</si>
  <si>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</si>
  <si>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</si>
  <si>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</si>
  <si>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</si>
  <si>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</si>
  <si>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</si>
  <si>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</si>
  <si>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</si>
  <si>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</si>
  <si>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</si>
  <si>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</si>
  <si>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</si>
  <si>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</si>
  <si>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</si>
  <si>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</si>
  <si>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</si>
  <si>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</si>
  <si>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</si>
  <si>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</si>
  <si>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</si>
  <si>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</si>
  <si>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</si>
  <si>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</si>
  <si>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</si>
  <si>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</si>
  <si>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</si>
  <si>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</si>
  <si>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</si>
  <si>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</si>
  <si>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</si>
  <si>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</si>
  <si>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</si>
  <si>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</si>
  <si>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</si>
  <si>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</si>
  <si>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</si>
  <si>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</si>
  <si>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</si>
  <si>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</si>
  <si>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</si>
  <si>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</si>
  <si>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</si>
  <si>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</si>
  <si>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</si>
  <si>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</si>
  <si>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</si>
  <si>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</si>
  <si>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</si>
  <si>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</si>
  <si>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</si>
  <si>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</si>
  <si>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</si>
  <si>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</si>
  <si>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</si>
  <si>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</si>
  <si>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</si>
  <si>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</si>
  <si>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</si>
  <si>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</si>
  <si>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</si>
  <si>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</si>
  <si>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</si>
  <si>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</si>
  <si>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</si>
  <si>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</si>
  <si>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</si>
  <si>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</si>
  <si>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</si>
  <si>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</si>
  <si>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</si>
  <si>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</si>
  <si>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</si>
  <si>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</si>
  <si>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</si>
  <si>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</si>
  <si>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</si>
  <si>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</si>
  <si>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</si>
  <si>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</si>
  <si>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</si>
  <si>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</si>
  <si>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</si>
  <si>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</si>
  <si>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</si>
  <si>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</si>
  <si>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</si>
  <si>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</si>
  <si>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</si>
  <si>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</si>
  <si>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</si>
  <si>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</si>
  <si>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</si>
  <si>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</si>
  <si>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</si>
  <si>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</si>
  <si>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</si>
  <si>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</si>
  <si>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</si>
  <si>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</si>
  <si>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</si>
  <si>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</si>
  <si>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</si>
  <si>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</si>
  <si>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</si>
  <si>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</si>
  <si>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</si>
  <si>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</si>
  <si>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</si>
  <si>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</si>
  <si>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</si>
  <si>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</si>
  <si>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</si>
  <si>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</si>
  <si>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</si>
  <si>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</si>
  <si>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</si>
  <si>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</si>
  <si>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</si>
  <si>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</si>
  <si>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</si>
  <si>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</si>
  <si>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</si>
  <si>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</si>
  <si>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</si>
  <si>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</si>
  <si>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</si>
  <si>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</si>
  <si>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</si>
  <si>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</si>
  <si>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</si>
  <si>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</si>
  <si>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</si>
  <si>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</si>
  <si>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</si>
  <si>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</si>
  <si>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</si>
  <si>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</si>
  <si>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</si>
  <si>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</si>
  <si>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</si>
  <si>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</si>
  <si>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</si>
  <si>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</si>
  <si>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</si>
  <si>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</si>
  <si>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</si>
  <si>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</si>
  <si>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</si>
  <si>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</si>
  <si>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</si>
  <si>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</si>
  <si>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</si>
  <si>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</si>
  <si>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</si>
  <si>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</si>
  <si>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</si>
  <si>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</si>
  <si>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</si>
  <si>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</si>
  <si>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</si>
  <si>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</si>
  <si>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</si>
  <si>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</si>
  <si>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</si>
  <si>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</si>
  <si>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</si>
  <si>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</si>
  <si>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</si>
  <si>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</si>
  <si>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</si>
  <si>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</si>
  <si>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</si>
  <si>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</si>
  <si>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</si>
  <si>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</si>
  <si>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</si>
  <si>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</si>
  <si>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</si>
  <si>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</si>
  <si>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</si>
  <si>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</si>
  <si>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</si>
  <si>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</si>
  <si>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</si>
  <si>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</si>
  <si>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</si>
  <si>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</si>
  <si>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</si>
  <si>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</si>
  <si>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</si>
  <si>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</si>
  <si>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</si>
  <si>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</si>
  <si>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</si>
  <si>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</si>
  <si>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</si>
  <si>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</si>
  <si>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</si>
  <si>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</si>
  <si>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</si>
  <si>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</si>
  <si>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</si>
  <si>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</si>
  <si>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</si>
  <si>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</si>
  <si>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</si>
  <si>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</si>
  <si>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</si>
  <si>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</si>
  <si>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</si>
  <si>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</si>
  <si>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</si>
  <si>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</si>
  <si>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</si>
  <si>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</si>
  <si>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</si>
  <si>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</si>
  <si>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</si>
  <si>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</si>
  <si>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</si>
  <si>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</si>
  <si>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</si>
  <si>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</si>
  <si>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</si>
  <si>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</si>
  <si>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</si>
  <si>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</si>
  <si>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</si>
  <si>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</si>
  <si>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</si>
  <si>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</si>
  <si>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</si>
  <si>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</si>
  <si>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</si>
  <si>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</si>
  <si>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</si>
  <si>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</si>
  <si>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</si>
  <si>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</si>
  <si>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</si>
  <si>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</si>
  <si>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</si>
  <si>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</si>
  <si>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</si>
  <si>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</si>
  <si>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</si>
  <si>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</si>
  <si>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</si>
  <si>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</si>
  <si>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</si>
  <si>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</si>
  <si>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</si>
  <si>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</si>
  <si>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</si>
  <si>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</si>
  <si>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</si>
  <si>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</si>
  <si>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</si>
  <si>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</si>
  <si>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</si>
  <si>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</si>
  <si>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</si>
  <si>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</si>
  <si>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</si>
  <si>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</si>
  <si>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</si>
  <si>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</si>
  <si>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</si>
  <si>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</si>
  <si>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</si>
  <si>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</si>
  <si>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</si>
  <si>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</si>
  <si>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</si>
  <si>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</si>
  <si>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</si>
  <si>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</si>
  <si>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</si>
  <si>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</si>
  <si>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</si>
  <si>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</si>
  <si>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</si>
  <si>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</si>
  <si>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</si>
  <si>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</si>
  <si>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</si>
  <si>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</si>
  <si>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</si>
  <si>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</si>
  <si>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</si>
  <si>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</si>
  <si>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</si>
  <si>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</si>
  <si>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</si>
  <si>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</si>
  <si>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</si>
  <si>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</si>
  <si>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</si>
  <si>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</si>
  <si>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</si>
  <si>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</si>
  <si>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</si>
  <si>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</si>
  <si>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</si>
  <si>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</si>
  <si>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</si>
  <si>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</si>
  <si>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</si>
  <si>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</si>
  <si>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</si>
  <si>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</si>
  <si>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</si>
  <si>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</si>
  <si>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</si>
  <si>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</si>
  <si>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</si>
  <si>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</si>
  <si>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</si>
  <si>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</si>
  <si>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</si>
  <si>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</si>
  <si>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</si>
  <si>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</si>
  <si>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</si>
  <si>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</si>
  <si>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</si>
  <si>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</si>
  <si>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</si>
  <si>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</si>
  <si>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</si>
  <si>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</si>
  <si>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</si>
  <si>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</si>
  <si>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</si>
  <si>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</si>
  <si>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</si>
  <si>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</si>
  <si>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</si>
  <si>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</si>
  <si>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</si>
  <si>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</si>
  <si>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</si>
  <si>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</si>
  <si>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</si>
  <si>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</si>
  <si>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</si>
  <si>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</si>
  <si>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</si>
  <si>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</si>
  <si>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</si>
  <si>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</si>
  <si>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</si>
  <si>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</si>
  <si>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</si>
  <si>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</si>
  <si>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</si>
  <si>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</si>
  <si>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</si>
  <si>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</si>
  <si>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</si>
  <si>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</si>
  <si>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</si>
  <si>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</si>
  <si>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</si>
  <si>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</si>
  <si>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</si>
  <si>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</si>
  <si>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</si>
  <si>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</si>
  <si>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</si>
  <si>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</si>
  <si>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</si>
  <si>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</si>
  <si>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</si>
  <si>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</si>
  <si>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</si>
  <si>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</si>
  <si>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</si>
  <si>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</si>
  <si>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</si>
  <si>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</si>
  <si>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</si>
  <si>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</si>
  <si>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</si>
  <si>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</si>
  <si>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</si>
  <si>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</si>
  <si>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</si>
  <si>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</si>
  <si>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</si>
  <si>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</si>
  <si>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</si>
  <si>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</si>
  <si>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</si>
  <si>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</si>
  <si>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</si>
  <si>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</si>
  <si>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</si>
  <si>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</si>
  <si>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</si>
  <si>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</si>
  <si>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</si>
  <si>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</si>
  <si>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</si>
  <si>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</si>
  <si>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</si>
  <si>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</si>
  <si>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</si>
  <si>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</si>
  <si>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</si>
  <si>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</si>
  <si>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</si>
  <si>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</si>
  <si>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</si>
  <si>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</si>
  <si>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</si>
  <si>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</si>
  <si>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</si>
  <si>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</si>
  <si>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</si>
  <si>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</si>
  <si>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</si>
  <si>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</si>
  <si>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</si>
  <si>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</si>
  <si>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</si>
  <si>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</si>
  <si>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</si>
  <si>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</si>
  <si>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</si>
  <si>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</si>
  <si>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</si>
  <si>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</si>
  <si>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</si>
  <si>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</si>
  <si>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</si>
  <si>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</si>
  <si>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</si>
  <si>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</si>
  <si>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</si>
  <si>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</si>
  <si>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</si>
  <si>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</si>
  <si>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</si>
  <si>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</si>
  <si>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</si>
  <si>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</si>
  <si>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</si>
  <si>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</si>
  <si>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</si>
  <si>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</si>
  <si>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</si>
  <si>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</si>
  <si>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</si>
  <si>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</si>
  <si>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</si>
  <si>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</si>
  <si>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</si>
  <si>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</si>
  <si>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</si>
  <si>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</si>
  <si>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</si>
  <si>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</si>
  <si>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</si>
  <si>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</si>
  <si>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</si>
  <si>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</si>
  <si>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</si>
  <si>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</si>
  <si>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</si>
  <si>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</si>
  <si>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</si>
  <si>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</si>
  <si>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</si>
  <si>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</si>
  <si>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</si>
  <si>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</si>
  <si>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</si>
  <si>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</si>
  <si>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</si>
  <si>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</si>
  <si>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</si>
  <si>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</si>
  <si>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</si>
  <si>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</si>
  <si>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</si>
  <si>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</si>
  <si>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</si>
  <si>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</si>
  <si>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</si>
  <si>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</si>
  <si>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</si>
  <si>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</si>
  <si>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</si>
  <si>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</si>
  <si>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</si>
  <si>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</si>
  <si>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</si>
  <si>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</si>
  <si>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</si>
  <si>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</si>
  <si>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</si>
  <si>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</si>
  <si>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</si>
  <si>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</si>
  <si>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</si>
  <si>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</si>
  <si>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</si>
  <si>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</si>
  <si>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</si>
  <si>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</si>
  <si>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</si>
  <si>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</si>
  <si>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</si>
  <si>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</si>
  <si>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</si>
  <si>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</si>
  <si>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</si>
  <si>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</si>
  <si>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</si>
  <si>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</si>
  <si>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</si>
  <si>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</si>
  <si>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</si>
  <si>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</si>
  <si>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</si>
  <si>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</si>
  <si>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</si>
  <si>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</si>
  <si>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</si>
  <si>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</si>
  <si>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</si>
  <si>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</si>
  <si>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</si>
  <si>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</si>
  <si>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</si>
  <si>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</si>
  <si>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</si>
  <si>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</si>
  <si>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</si>
  <si>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</si>
  <si>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</si>
  <si>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</si>
  <si>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</si>
  <si>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</si>
  <si>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</si>
  <si>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</si>
  <si>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</si>
  <si>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</si>
  <si>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</si>
  <si>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</si>
  <si>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</si>
  <si>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</si>
  <si>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</si>
  <si>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</si>
  <si>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</si>
  <si>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</si>
  <si>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</si>
  <si>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</si>
  <si>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</si>
  <si>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</si>
  <si>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</si>
  <si>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</si>
  <si>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</si>
  <si>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</si>
  <si>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</si>
  <si>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</si>
  <si>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</si>
  <si>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</si>
  <si>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</si>
  <si>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</si>
  <si>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</si>
  <si>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</si>
  <si>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</si>
  <si>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</si>
  <si>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</si>
  <si>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</si>
  <si>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</si>
  <si>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</si>
  <si>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</si>
  <si>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</si>
  <si>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</si>
  <si>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</si>
  <si>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</si>
  <si>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</si>
  <si>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</si>
  <si>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</si>
  <si>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</si>
  <si>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</si>
  <si>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</si>
  <si>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</si>
  <si>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</si>
  <si>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</si>
  <si>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</si>
  <si>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</si>
  <si>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</si>
  <si>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</si>
  <si>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</si>
  <si>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</si>
  <si>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</si>
  <si>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</si>
  <si>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</si>
  <si>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</si>
  <si>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</si>
  <si>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</si>
  <si>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</si>
  <si>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</si>
  <si>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</si>
  <si>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</si>
  <si>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</si>
  <si>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</si>
  <si>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</si>
  <si>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</si>
  <si>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</si>
  <si>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</si>
  <si>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</si>
  <si>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</si>
  <si>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</si>
  <si>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</si>
  <si>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</si>
  <si>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</si>
  <si>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</si>
  <si>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</si>
  <si>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</si>
  <si>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</si>
  <si>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</si>
  <si>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</si>
  <si>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</si>
  <si>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</si>
  <si>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</si>
  <si>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</si>
  <si>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</si>
  <si>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</si>
  <si>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</si>
  <si>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</si>
  <si>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</si>
  <si>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</si>
  <si>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</si>
  <si>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</si>
  <si>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</si>
  <si>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</si>
  <si>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</si>
  <si>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</si>
  <si>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</si>
  <si>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</si>
  <si>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</si>
  <si>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</si>
  <si>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</si>
  <si>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</si>
  <si>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</si>
  <si>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</si>
  <si>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</si>
  <si>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</si>
  <si>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</si>
  <si>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</si>
  <si>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</si>
  <si>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</si>
  <si>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</si>
  <si>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</si>
  <si>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</si>
  <si>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</si>
  <si>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</si>
  <si>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</si>
  <si>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</si>
  <si>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</si>
  <si>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</si>
  <si>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</si>
  <si>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</si>
  <si>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</si>
  <si>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</si>
  <si>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</si>
  <si>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</si>
  <si>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</si>
  <si>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</si>
  <si>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</si>
  <si>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</si>
  <si>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</si>
  <si>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</si>
  <si>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</si>
  <si>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</si>
  <si>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</si>
  <si>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</si>
  <si>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</si>
  <si>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</si>
  <si>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</si>
  <si>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</si>
  <si>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</si>
  <si>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</si>
  <si>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</si>
  <si>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</si>
  <si>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</si>
  <si>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</si>
  <si>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</si>
  <si>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</si>
  <si>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</si>
  <si>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</si>
  <si>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</si>
  <si>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</si>
  <si>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</si>
  <si>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</si>
  <si>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</si>
  <si>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</si>
  <si>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</si>
  <si>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</si>
  <si>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</si>
  <si>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</si>
  <si>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</si>
  <si>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</si>
  <si>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</si>
  <si>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</si>
  <si>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</si>
  <si>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</si>
  <si>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</si>
  <si>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</si>
  <si>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</si>
  <si>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</si>
  <si>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</si>
  <si>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</si>
  <si>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</si>
  <si>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</si>
  <si>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</si>
  <si>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</si>
  <si>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</si>
  <si>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</si>
  <si>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</si>
  <si>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</si>
  <si>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</si>
  <si>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</si>
  <si>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</si>
  <si>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</si>
  <si>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</si>
  <si>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</si>
  <si>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</si>
  <si>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</si>
  <si>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</si>
  <si>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</si>
  <si>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</si>
  <si>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</si>
  <si>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</si>
  <si>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</si>
  <si>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</si>
  <si>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</si>
  <si>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</si>
  <si>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</si>
  <si>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</si>
  <si>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</si>
  <si>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</si>
  <si>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</si>
  <si>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</si>
  <si>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</si>
  <si>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</si>
  <si>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</si>
  <si>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</si>
  <si>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</si>
  <si>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</si>
  <si>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</si>
  <si>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</si>
  <si>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</si>
  <si>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</si>
  <si>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</si>
  <si>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</si>
  <si>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</si>
  <si>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</si>
  <si>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</si>
  <si>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</si>
  <si>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</si>
  <si>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</si>
  <si>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</si>
  <si>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</si>
  <si>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</si>
  <si>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</si>
  <si>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</si>
  <si>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</si>
  <si>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</si>
  <si>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</si>
  <si>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</si>
  <si>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</si>
  <si>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</si>
  <si>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</si>
  <si>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</si>
  <si>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</si>
  <si>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</si>
  <si>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</si>
  <si>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</si>
  <si>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</si>
  <si>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</si>
  <si>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</si>
  <si>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</si>
  <si>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</si>
  <si>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</si>
  <si>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</si>
  <si>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</si>
  <si>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</si>
  <si>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</si>
  <si>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</si>
  <si>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</si>
  <si>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</si>
  <si>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</si>
  <si>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</si>
  <si>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</si>
  <si>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</si>
  <si>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</si>
  <si>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</si>
  <si>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</si>
  <si>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</si>
  <si>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</si>
  <si>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</si>
  <si>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</si>
  <si>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</si>
  <si>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</si>
  <si>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</si>
  <si>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</si>
  <si>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</si>
  <si>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</si>
  <si>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</si>
  <si>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</si>
  <si>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</si>
  <si>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</si>
  <si>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</si>
  <si>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</si>
  <si>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</si>
  <si>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</si>
  <si>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</si>
  <si>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</si>
  <si>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</si>
  <si>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</si>
  <si>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</si>
  <si>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</si>
  <si>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</si>
  <si>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</si>
  <si>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</si>
  <si>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</si>
  <si>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</si>
  <si>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</si>
  <si>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</si>
  <si>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</si>
  <si>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</si>
  <si>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</si>
  <si>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</si>
  <si>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</si>
  <si>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</si>
  <si>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</si>
  <si>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</si>
  <si>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</si>
  <si>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</si>
  <si>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</si>
  <si>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</si>
  <si>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</si>
  <si>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</si>
  <si>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</si>
  <si>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</si>
  <si>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</si>
  <si>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</si>
  <si>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</si>
  <si>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</si>
  <si>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</si>
  <si>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</si>
  <si>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</si>
  <si>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</si>
  <si>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</si>
  <si>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</si>
  <si>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</si>
  <si>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</si>
  <si>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</si>
  <si>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</si>
  <si>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</si>
  <si>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</si>
  <si>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</si>
  <si>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</si>
  <si>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</si>
  <si>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</si>
  <si>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</si>
  <si>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</si>
  <si>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</si>
  <si>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</si>
  <si>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</si>
  <si>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</si>
  <si>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</si>
  <si>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</si>
  <si>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</si>
  <si>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</si>
  <si>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</si>
  <si>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</si>
  <si>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</si>
  <si>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</si>
  <si>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</si>
  <si>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</si>
  <si>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</si>
  <si>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</si>
  <si>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</si>
  <si>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</si>
  <si>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</si>
  <si>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</si>
  <si>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</si>
  <si>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</si>
  <si>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</si>
  <si>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</si>
  <si>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</si>
  <si>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</si>
  <si>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</si>
  <si>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</si>
  <si>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</si>
  <si>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</si>
  <si>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</si>
  <si>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</si>
  <si>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</si>
  <si>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</si>
  <si>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</si>
  <si>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</si>
  <si>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</si>
  <si>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</si>
  <si>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</si>
  <si>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</si>
  <si>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</si>
  <si>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</si>
  <si>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</si>
  <si>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</si>
  <si>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</si>
  <si>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</si>
  <si>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</si>
  <si>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</si>
  <si>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</si>
  <si>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</si>
  <si>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</si>
  <si>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</si>
  <si>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</si>
  <si>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</si>
  <si>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</si>
  <si>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</si>
  <si>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</si>
  <si>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</si>
  <si>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</si>
  <si>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</si>
  <si>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</si>
  <si>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</si>
  <si>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</si>
  <si>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</si>
  <si>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</si>
  <si>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</si>
  <si>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</si>
  <si>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</si>
  <si>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</si>
  <si>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</si>
  <si>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</si>
  <si>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</si>
  <si>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</si>
  <si>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</si>
  <si>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</si>
  <si>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</si>
  <si>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</si>
  <si>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</si>
  <si>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</si>
  <si>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</si>
  <si>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</si>
  <si>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</si>
  <si>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</si>
  <si>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</si>
  <si>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</si>
  <si>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</si>
  <si>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</si>
  <si>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</si>
  <si>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</si>
  <si>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</si>
  <si>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</si>
  <si>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</si>
  <si>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</si>
  <si>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</si>
  <si>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</si>
  <si>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</si>
  <si>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</si>
  <si>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</si>
  <si>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</si>
  <si>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</si>
  <si>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</si>
  <si>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</si>
  <si>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</si>
  <si>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</si>
  <si>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</si>
  <si>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</si>
  <si>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</si>
  <si>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</si>
  <si>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</si>
  <si>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</si>
  <si>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</si>
  <si>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</si>
  <si>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</si>
  <si>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</si>
  <si>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</si>
  <si>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</si>
  <si>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</si>
  <si>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</si>
  <si>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</si>
  <si>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</si>
  <si>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</si>
  <si>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</si>
  <si>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</si>
  <si>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</si>
  <si>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</si>
  <si>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</si>
  <si>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</si>
  <si>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</si>
  <si>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</si>
  <si>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</si>
  <si>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</si>
  <si>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</si>
  <si>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</si>
  <si>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</si>
  <si>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</si>
  <si>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</si>
  <si>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</si>
  <si>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</si>
  <si>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</si>
  <si>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</si>
  <si>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</si>
  <si>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</si>
  <si>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</si>
  <si>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</si>
  <si>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</si>
  <si>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</si>
  <si>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</si>
  <si>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</si>
  <si>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</si>
  <si>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</si>
  <si>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</si>
  <si>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</si>
  <si>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</si>
  <si>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</si>
  <si>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</si>
  <si>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</si>
  <si>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</si>
  <si>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</si>
  <si>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</si>
  <si>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</si>
  <si>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</si>
  <si>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</si>
  <si>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</si>
  <si>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</si>
  <si>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</si>
  <si>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</si>
  <si>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</si>
  <si>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</si>
  <si>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</si>
  <si>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</si>
  <si>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</si>
  <si>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</si>
  <si>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</si>
  <si>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</si>
  <si>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</si>
  <si>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</si>
  <si>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</si>
  <si>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</si>
  <si>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</si>
  <si>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</si>
  <si>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</si>
  <si>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</si>
  <si>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</si>
  <si>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</si>
  <si>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</si>
  <si>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</si>
  <si>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</si>
  <si>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</si>
  <si>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</si>
  <si>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</si>
  <si>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</si>
  <si>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</si>
  <si>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</si>
  <si>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</si>
  <si>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</si>
  <si>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</si>
  <si>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</si>
  <si>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</si>
  <si>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</si>
  <si>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</si>
  <si>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</si>
  <si>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</si>
  <si>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</si>
  <si>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</si>
  <si>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</si>
  <si>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</si>
  <si>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</si>
  <si>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</si>
  <si>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</si>
  <si>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</si>
  <si>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</si>
  <si>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</si>
  <si>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</si>
  <si>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</si>
  <si>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</si>
  <si>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</si>
  <si>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</si>
  <si>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</si>
  <si>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</si>
  <si>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</si>
  <si>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</si>
  <si>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</si>
  <si>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</si>
  <si>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</si>
  <si>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</si>
  <si>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</si>
  <si>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</si>
  <si>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</si>
  <si>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</si>
  <si>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</si>
  <si>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</si>
  <si>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</si>
  <si>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</si>
  <si>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</si>
  <si>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</si>
  <si>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</si>
  <si>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</si>
  <si>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</si>
  <si>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</si>
  <si>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</si>
  <si>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</si>
  <si>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</si>
  <si>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</si>
  <si>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</si>
  <si>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</si>
  <si>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</si>
  <si>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</si>
  <si>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</si>
  <si>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</si>
  <si>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</si>
  <si>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</si>
  <si>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</si>
  <si>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</si>
  <si>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</si>
  <si>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</si>
  <si>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</si>
  <si>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</si>
  <si>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</si>
  <si>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</si>
  <si>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</si>
  <si>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</si>
  <si>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</si>
  <si>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</si>
  <si>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</si>
  <si>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</si>
  <si>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</si>
  <si>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</si>
  <si>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</si>
  <si>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</si>
  <si>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</si>
  <si>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</si>
  <si>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</si>
  <si>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</si>
  <si>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</si>
  <si>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</si>
  <si>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</si>
  <si>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</si>
  <si>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</si>
  <si>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</si>
  <si>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</si>
  <si>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</si>
  <si>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</si>
  <si>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</si>
  <si>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</si>
  <si>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</si>
  <si>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</si>
  <si>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</si>
  <si>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</si>
  <si>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</si>
  <si>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</si>
  <si>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</si>
  <si>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</si>
  <si>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</si>
  <si>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</si>
  <si>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</si>
  <si>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</si>
  <si>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</si>
  <si>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</si>
  <si>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</si>
  <si>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</si>
  <si>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</si>
  <si>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</si>
  <si>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</si>
  <si>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</si>
  <si>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</si>
  <si>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</si>
  <si>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</si>
  <si>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</si>
  <si>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</si>
  <si>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</si>
  <si>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</si>
  <si>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</si>
  <si>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</si>
  <si>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</si>
  <si>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</si>
  <si>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</si>
  <si>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</si>
  <si>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</si>
  <si>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</si>
  <si>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</si>
  <si>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</si>
  <si>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</si>
  <si>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</si>
  <si>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</si>
  <si>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</si>
  <si>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</si>
  <si>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</si>
  <si>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</si>
  <si>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</si>
  <si>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</si>
  <si>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</si>
  <si>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</si>
  <si>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</si>
  <si>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</si>
  <si>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</si>
  <si>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</si>
  <si>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</si>
  <si>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</si>
  <si>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</si>
  <si>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</si>
  <si>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</si>
  <si>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</si>
  <si>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</si>
  <si>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</si>
  <si>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</si>
  <si>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</si>
  <si>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</si>
  <si>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</si>
  <si>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</si>
  <si>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</si>
  <si>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</si>
  <si>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</si>
  <si>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</si>
  <si>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</si>
  <si>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</si>
  <si>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</si>
  <si>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</si>
  <si>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</si>
  <si>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</si>
  <si>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</si>
  <si>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</si>
  <si>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</si>
  <si>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</si>
  <si>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</si>
  <si>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</si>
  <si>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</si>
  <si>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</si>
  <si>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</si>
  <si>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</si>
  <si>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</si>
  <si>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</si>
  <si>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</si>
  <si>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</si>
  <si>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</si>
  <si>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</si>
  <si>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</si>
  <si>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</si>
  <si>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</si>
  <si>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</si>
  <si>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</si>
  <si>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</si>
  <si>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</si>
  <si>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</si>
  <si>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</si>
  <si>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</si>
  <si>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</si>
  <si>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</si>
  <si>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</si>
  <si>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</si>
  <si>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</si>
  <si>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</si>
  <si>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</si>
  <si>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</si>
  <si>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</si>
  <si>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</si>
  <si>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</si>
  <si>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</si>
  <si>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</si>
  <si>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</si>
  <si>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</si>
  <si>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</si>
  <si>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</si>
  <si>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</si>
  <si>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</si>
  <si>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</si>
  <si>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</si>
  <si>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</si>
  <si>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</si>
  <si>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</si>
  <si>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</si>
  <si>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</si>
  <si>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</si>
  <si>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</si>
  <si>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</si>
  <si>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</si>
  <si>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</si>
  <si>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</si>
  <si>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</si>
  <si>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</si>
  <si>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</si>
  <si>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</si>
  <si>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</si>
  <si>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</si>
  <si>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</si>
  <si>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</si>
  <si>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</si>
  <si>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</si>
  <si>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</si>
  <si>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</si>
  <si>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</si>
  <si>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</si>
  <si>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</si>
  <si>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</si>
  <si>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</si>
  <si>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</si>
  <si>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</si>
  <si>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</si>
  <si>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</si>
  <si>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</si>
  <si>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</si>
  <si>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</si>
  <si>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</si>
  <si>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</si>
  <si>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</si>
  <si>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</si>
  <si>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</si>
  <si>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</si>
  <si>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</si>
  <si>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</si>
  <si>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</si>
  <si>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</si>
  <si>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</si>
  <si>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</si>
  <si>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</si>
  <si>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</si>
  <si>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</si>
  <si>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</si>
  <si>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</si>
  <si>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</si>
  <si>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</si>
  <si>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</si>
  <si>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</si>
  <si>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</si>
  <si>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</si>
  <si>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</si>
  <si>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</si>
  <si>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</si>
  <si>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</si>
  <si>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</si>
  <si>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</si>
  <si>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</si>
  <si>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</si>
  <si>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</si>
  <si>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</si>
  <si>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</si>
  <si>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</si>
  <si>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</si>
  <si>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</si>
  <si>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</si>
  <si>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</si>
  <si>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</si>
  <si>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</si>
  <si>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</si>
  <si>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</si>
  <si>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</si>
  <si>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</si>
  <si>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</si>
  <si>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</si>
  <si>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</si>
  <si>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</si>
  <si>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</si>
  <si>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</si>
  <si>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</si>
  <si>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</si>
  <si>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</si>
  <si>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</si>
  <si>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</si>
  <si>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</si>
  <si>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</si>
  <si>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</si>
  <si>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</si>
  <si>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</si>
  <si>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</si>
  <si>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</si>
  <si>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</si>
  <si>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</si>
  <si>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</si>
  <si>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</si>
  <si>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</si>
  <si>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</si>
  <si>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</si>
  <si>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</si>
  <si>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</si>
  <si>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</si>
  <si>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</si>
  <si>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</si>
  <si>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</si>
  <si>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</si>
  <si>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</si>
  <si>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</si>
  <si>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</si>
  <si>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</si>
  <si>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</si>
  <si>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</si>
  <si>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</si>
  <si>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</si>
  <si>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</si>
  <si>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</si>
  <si>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</si>
  <si>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</si>
  <si>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</si>
  <si>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</si>
  <si>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</si>
  <si>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</si>
  <si>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</si>
  <si>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</si>
  <si>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</si>
  <si>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</si>
  <si>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</si>
  <si>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</si>
  <si>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</si>
  <si>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</si>
  <si>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</si>
  <si>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</si>
  <si>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</si>
  <si>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</si>
  <si>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</si>
  <si>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</si>
  <si>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</si>
  <si>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</si>
  <si>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</si>
  <si>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</si>
  <si>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</si>
  <si>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</si>
  <si>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</si>
  <si>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</si>
  <si>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</si>
  <si>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</si>
  <si>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</si>
  <si>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</si>
  <si>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</si>
  <si>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</si>
  <si>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</si>
  <si>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</si>
  <si>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</si>
  <si>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</si>
  <si>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</si>
  <si>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</si>
  <si>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</si>
  <si>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</si>
  <si>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</si>
  <si>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</si>
  <si>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</si>
  <si>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</si>
  <si>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</si>
  <si>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</si>
  <si>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</si>
  <si>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</si>
  <si>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</si>
  <si>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</si>
  <si>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</si>
  <si>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</si>
  <si>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</si>
  <si>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</si>
  <si>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</si>
  <si>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</si>
  <si>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</si>
  <si>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</si>
  <si>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</si>
  <si>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</si>
  <si>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</si>
  <si>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</si>
  <si>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</si>
  <si>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</si>
  <si>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</si>
  <si>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</si>
  <si>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</si>
  <si>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</si>
  <si>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</si>
  <si>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</si>
  <si>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</si>
  <si>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</si>
  <si>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</si>
  <si>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</si>
  <si>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</si>
  <si>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</si>
  <si>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</si>
  <si>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</si>
  <si>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</si>
  <si>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</si>
  <si>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</si>
  <si>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</si>
  <si>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</si>
  <si>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</si>
  <si>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</si>
  <si>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</si>
  <si>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</si>
  <si>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</si>
  <si>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</si>
  <si>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</si>
  <si>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</si>
  <si>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</si>
  <si>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</si>
  <si>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</si>
  <si>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</si>
  <si>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</si>
  <si>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</si>
  <si>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</si>
  <si>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</si>
  <si>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</si>
  <si>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</si>
  <si>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</si>
  <si>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</si>
  <si>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</si>
  <si>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</si>
  <si>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</si>
  <si>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</si>
  <si>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</si>
  <si>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</si>
  <si>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</si>
  <si>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</si>
  <si>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</si>
  <si>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</si>
  <si>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</si>
  <si>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</si>
  <si>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</si>
  <si>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</si>
  <si>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</si>
  <si>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</si>
  <si>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</si>
  <si>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</si>
  <si>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</si>
  <si>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</si>
  <si>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</si>
  <si>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</si>
  <si>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</si>
  <si>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</si>
  <si>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</si>
  <si>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</si>
  <si>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</si>
  <si>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</si>
  <si>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</si>
  <si>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</si>
  <si>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</si>
  <si>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</si>
  <si>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</si>
  <si>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</si>
  <si>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</si>
  <si>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</si>
  <si>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</si>
  <si>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</si>
  <si>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</si>
  <si>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</si>
  <si>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</si>
  <si>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</si>
  <si>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</si>
  <si>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</si>
  <si>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</si>
  <si>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</si>
  <si>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</si>
  <si>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</si>
  <si>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</si>
  <si>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</si>
  <si>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</si>
  <si>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</si>
  <si>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</si>
  <si>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</si>
  <si>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</si>
  <si>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</si>
  <si>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</si>
  <si>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</si>
  <si>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</si>
  <si>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</si>
  <si>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</si>
  <si>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</si>
  <si>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</si>
  <si>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</si>
  <si>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</si>
  <si>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</si>
  <si>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</si>
  <si>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</si>
  <si>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</si>
  <si>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</si>
  <si>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</si>
  <si>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</si>
  <si>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</si>
  <si>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</si>
  <si>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</si>
  <si>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</si>
  <si>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</si>
  <si>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</si>
  <si>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</si>
  <si>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</si>
  <si>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</si>
  <si>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</si>
  <si>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</si>
  <si>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</si>
  <si>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</si>
  <si>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</si>
  <si>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</si>
  <si>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</si>
  <si>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</si>
  <si>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</si>
  <si>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</si>
  <si>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</si>
  <si>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</si>
  <si>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</si>
  <si>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</si>
  <si>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</si>
  <si>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</si>
  <si>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</si>
  <si>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</si>
  <si>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</si>
  <si>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</si>
  <si>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</si>
  <si>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</si>
  <si>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</si>
  <si>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</si>
  <si>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</si>
  <si>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</si>
  <si>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</si>
  <si>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</si>
  <si>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</si>
  <si>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</si>
  <si>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</si>
  <si>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</si>
  <si>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</si>
  <si>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</si>
  <si>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</si>
  <si>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</si>
  <si>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</si>
  <si>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</si>
  <si>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</si>
  <si>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</si>
  <si>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</si>
  <si>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</si>
  <si>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</si>
  <si>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</si>
  <si>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</si>
  <si>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</si>
  <si>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</si>
  <si>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</si>
  <si>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</si>
  <si>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</si>
  <si>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</si>
  <si>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</si>
  <si>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</si>
  <si>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</si>
  <si>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</si>
  <si>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</si>
  <si>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</si>
  <si>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</si>
  <si>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</si>
  <si>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</si>
  <si>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</si>
  <si>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</si>
  <si>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</si>
  <si>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</si>
  <si>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</si>
  <si>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</si>
  <si>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</si>
  <si>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</si>
  <si>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</si>
  <si>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</si>
  <si>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</si>
  <si>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</si>
  <si>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</si>
  <si>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</si>
  <si>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</si>
  <si>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</si>
  <si>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</si>
  <si>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</si>
  <si>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</si>
  <si>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</si>
  <si>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</si>
  <si>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</si>
  <si>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</si>
  <si>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</si>
  <si>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</si>
  <si>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</si>
  <si>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</si>
  <si>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</si>
  <si>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</si>
  <si>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</si>
  <si>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</si>
  <si>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</si>
  <si>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</si>
  <si>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</si>
  <si>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</si>
  <si>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</si>
  <si>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</si>
  <si>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</si>
  <si>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</si>
  <si>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</si>
  <si>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</si>
  <si>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</si>
  <si>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</si>
  <si>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</si>
  <si>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</si>
  <si>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</si>
  <si>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</si>
  <si>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</si>
  <si>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</si>
  <si>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</si>
  <si>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</si>
  <si>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</si>
  <si>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</si>
  <si>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</si>
  <si>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</si>
  <si>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</si>
  <si>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</si>
  <si>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</si>
  <si>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</si>
  <si>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</si>
  <si>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</si>
  <si>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</si>
  <si>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</si>
  <si>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</si>
  <si>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</si>
  <si>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</si>
  <si>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</si>
  <si>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</si>
  <si>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</si>
  <si>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</si>
  <si>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</si>
  <si>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</si>
  <si>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</si>
  <si>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</si>
  <si>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</si>
  <si>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</si>
  <si>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</si>
  <si>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</si>
  <si>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</si>
  <si>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</si>
  <si>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</si>
  <si>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</si>
  <si>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</si>
  <si>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</si>
  <si>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</si>
  <si>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</si>
  <si>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</si>
  <si>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</si>
  <si>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</si>
  <si>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</si>
  <si>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</si>
  <si>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</si>
  <si>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</si>
  <si>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</si>
  <si>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</si>
  <si>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</si>
  <si>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</si>
  <si>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</si>
  <si>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</si>
  <si>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</si>
  <si>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</si>
  <si>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</si>
  <si>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</si>
  <si>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</si>
  <si>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</si>
  <si>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</si>
  <si>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</si>
  <si>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</si>
  <si>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</si>
  <si>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</si>
  <si>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</si>
  <si>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</si>
  <si>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</si>
  <si>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</si>
  <si>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</si>
  <si>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</si>
  <si>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</si>
  <si>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</si>
  <si>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</si>
  <si>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</si>
  <si>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</si>
  <si>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</si>
  <si>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</si>
  <si>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</si>
  <si>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</si>
  <si>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</si>
  <si>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</si>
  <si>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</si>
  <si>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</si>
  <si>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</si>
  <si>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</si>
  <si>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</si>
  <si>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</si>
  <si>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</si>
  <si>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</si>
  <si>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</si>
  <si>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</si>
  <si>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</si>
  <si>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</si>
  <si>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</si>
  <si>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</si>
  <si>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</si>
  <si>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</si>
  <si>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</si>
  <si>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</si>
  <si>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</si>
  <si>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</si>
  <si>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</si>
  <si>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</si>
  <si>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</si>
  <si>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</si>
  <si>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</si>
  <si>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</si>
  <si>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</si>
  <si>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</si>
  <si>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</si>
  <si>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</si>
  <si>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</si>
  <si>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</si>
  <si>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</si>
  <si>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</si>
  <si>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</si>
  <si>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</si>
  <si>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</si>
  <si>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</si>
  <si>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</si>
  <si>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</si>
  <si>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</si>
  <si>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</si>
  <si>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</si>
  <si>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</si>
  <si>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</si>
  <si>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</si>
  <si>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</si>
  <si>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</si>
  <si>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</si>
  <si>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</si>
  <si>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</si>
  <si>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</si>
  <si>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</si>
  <si>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</si>
  <si>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</si>
  <si>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</si>
  <si>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</si>
  <si>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</si>
  <si>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</si>
  <si>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</si>
  <si>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</si>
  <si>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</si>
  <si>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</si>
  <si>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</si>
  <si>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</si>
  <si>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</si>
  <si>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</si>
  <si>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</si>
  <si>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</si>
  <si>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</si>
  <si>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</si>
  <si>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</si>
  <si>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</si>
  <si>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</si>
  <si>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</si>
  <si>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</si>
  <si>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</si>
  <si>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</si>
  <si>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</si>
  <si>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</si>
  <si>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</si>
  <si>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</si>
  <si>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</si>
  <si>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</si>
  <si>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</si>
  <si>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</si>
  <si>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</si>
  <si>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</si>
  <si>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</si>
  <si>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</si>
  <si>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</si>
  <si>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</si>
  <si>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</si>
  <si>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</si>
  <si>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</si>
  <si>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</si>
  <si>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</si>
  <si>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</si>
  <si>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</si>
  <si>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</si>
  <si>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</si>
  <si>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</si>
  <si>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</si>
  <si>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</si>
  <si>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</si>
  <si>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</si>
  <si>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</si>
  <si>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</si>
  <si>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</si>
  <si>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</si>
  <si>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</si>
  <si>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</si>
  <si>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</si>
  <si>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</si>
  <si>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</si>
  <si>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</si>
  <si>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</si>
  <si>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</si>
  <si>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</si>
  <si>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</si>
  <si>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</si>
  <si>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</si>
  <si>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</si>
  <si>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</si>
  <si>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</si>
  <si>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</si>
  <si>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</si>
  <si>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</si>
  <si>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</si>
  <si>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</si>
  <si>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</si>
  <si>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</si>
  <si>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</si>
  <si>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</si>
  <si>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</si>
  <si>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</si>
  <si>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</si>
  <si>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</si>
  <si>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</si>
  <si>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</si>
  <si>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</si>
  <si>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</si>
  <si>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</si>
  <si>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</si>
  <si>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</si>
  <si>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</si>
  <si>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</si>
  <si>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</si>
  <si>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</si>
  <si>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</si>
  <si>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</si>
  <si>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</si>
  <si>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</si>
  <si>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</si>
  <si>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</si>
  <si>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</si>
  <si>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</si>
  <si>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</si>
  <si>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</si>
  <si>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</si>
  <si>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</si>
  <si>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</si>
  <si>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</si>
  <si>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</si>
  <si>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</si>
  <si>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</si>
  <si>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</si>
  <si>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</si>
  <si>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</si>
  <si>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</si>
  <si>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</si>
  <si>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</si>
  <si>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</si>
  <si>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</si>
  <si>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</si>
  <si>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</si>
  <si>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</si>
  <si>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</si>
  <si>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</si>
  <si>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</si>
  <si>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</si>
  <si>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</si>
  <si>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</si>
  <si>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</si>
  <si>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</si>
  <si>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</si>
  <si>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</si>
  <si>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</si>
  <si>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</si>
  <si>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</si>
  <si>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</si>
  <si>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</si>
  <si>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</si>
  <si>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</si>
  <si>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</si>
  <si>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</si>
  <si>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</si>
  <si>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</si>
  <si>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</si>
  <si>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</si>
  <si>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</si>
  <si>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</si>
  <si>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</si>
  <si>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</si>
  <si>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</si>
  <si>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</si>
  <si>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</si>
  <si>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</si>
  <si>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</si>
  <si>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</si>
  <si>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</si>
  <si>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</si>
  <si>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</si>
  <si>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</si>
  <si>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</si>
  <si>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</si>
  <si>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</si>
  <si>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</si>
  <si>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</si>
  <si>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</si>
  <si>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</si>
  <si>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</si>
  <si>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</si>
  <si>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</si>
  <si>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</si>
  <si>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</si>
  <si>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</si>
  <si>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</si>
  <si>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</si>
  <si>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</si>
  <si>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</si>
  <si>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</si>
  <si>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</si>
  <si>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</si>
  <si>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</si>
  <si>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</si>
  <si>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</si>
  <si>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</si>
  <si>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</si>
  <si>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</si>
  <si>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</si>
  <si>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</si>
  <si>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</si>
  <si>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</si>
  <si>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</si>
  <si>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</si>
  <si>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</si>
  <si>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</si>
  <si>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</si>
  <si>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</si>
  <si>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</si>
  <si>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</si>
  <si>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</si>
  <si>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</si>
  <si>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</si>
  <si>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</si>
  <si>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</si>
  <si>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</si>
  <si>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</si>
  <si>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</si>
  <si>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</si>
  <si>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</si>
  <si>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</si>
  <si>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</si>
  <si>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</si>
  <si>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</si>
  <si>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</si>
  <si>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</si>
  <si>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</si>
  <si>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</si>
  <si>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</si>
  <si>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</si>
  <si>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</si>
  <si>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</si>
  <si>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</si>
  <si>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</si>
  <si>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</si>
  <si>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</si>
  <si>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</si>
  <si>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</si>
  <si>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</si>
  <si>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</si>
  <si>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</si>
  <si>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</si>
  <si>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</si>
  <si>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</si>
  <si>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</si>
  <si>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</si>
  <si>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</si>
  <si>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</si>
  <si>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</si>
  <si>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</si>
  <si>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</si>
  <si>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</si>
  <si>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</si>
  <si>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</si>
  <si>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</si>
  <si>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</si>
  <si>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</si>
  <si>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</si>
  <si>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</si>
  <si>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</si>
  <si>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</si>
  <si>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</si>
  <si>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</si>
  <si>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</si>
  <si>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</si>
  <si>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</si>
  <si>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</si>
  <si>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</si>
  <si>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</si>
  <si>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</si>
  <si>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</si>
  <si>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</si>
  <si>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</si>
  <si>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</si>
  <si>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</si>
  <si>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</si>
  <si>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</si>
  <si>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</si>
  <si>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</si>
  <si>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</si>
  <si>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</si>
  <si>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</si>
  <si>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</si>
  <si>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</si>
  <si>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</si>
  <si>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</si>
  <si>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</si>
  <si>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</si>
  <si>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</si>
  <si>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</si>
  <si>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</si>
  <si>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</si>
  <si>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</si>
  <si>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</si>
  <si>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</si>
  <si>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</si>
  <si>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</si>
  <si>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</si>
  <si>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</si>
  <si>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</si>
  <si>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</si>
  <si>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</si>
  <si>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</si>
  <si>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</si>
  <si>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</si>
  <si>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</si>
  <si>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</si>
  <si>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</si>
  <si>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</si>
  <si>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</si>
  <si>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</si>
  <si>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</si>
  <si>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</si>
  <si>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</si>
  <si>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</si>
  <si>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</si>
  <si>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</si>
  <si>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</si>
  <si>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</si>
  <si>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</si>
  <si>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</si>
  <si>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</si>
  <si>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</si>
  <si>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</si>
  <si>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</si>
  <si>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</si>
  <si>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</si>
  <si>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</si>
  <si>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</si>
  <si>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</si>
  <si>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</si>
  <si>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</si>
  <si>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</si>
  <si>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</si>
  <si>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</si>
  <si>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</si>
  <si>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</si>
  <si>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</si>
  <si>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</si>
  <si>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</si>
  <si>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</si>
  <si>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</si>
  <si>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</si>
  <si>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</si>
  <si>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</si>
  <si>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</si>
  <si>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</si>
  <si>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</si>
  <si>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</si>
  <si>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</si>
  <si>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</si>
  <si>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</si>
  <si>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</si>
  <si>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</si>
  <si>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</si>
  <si>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</si>
  <si>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</si>
  <si>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</si>
  <si>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</si>
  <si>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</si>
  <si>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</si>
  <si>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</si>
  <si>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</si>
  <si>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</si>
  <si>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</si>
  <si>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</si>
  <si>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</si>
  <si>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</si>
  <si>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</si>
  <si>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</si>
  <si>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</si>
  <si>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</si>
  <si>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</si>
  <si>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</si>
  <si>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</si>
  <si>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</si>
  <si>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</si>
  <si>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</si>
  <si>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</si>
  <si>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</si>
  <si>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</si>
  <si>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</si>
  <si>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</si>
  <si>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</si>
  <si>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</si>
  <si>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</si>
  <si>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</si>
  <si>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</si>
  <si>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</si>
  <si>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</si>
  <si>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</si>
  <si>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</si>
  <si>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</si>
  <si>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</si>
  <si>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</si>
  <si>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</si>
  <si>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</si>
  <si>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</si>
  <si>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</si>
  <si>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</si>
  <si>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</si>
  <si>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</si>
  <si>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</si>
  <si>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</si>
  <si>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</si>
  <si>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</si>
  <si>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</si>
  <si>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</si>
  <si>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</si>
  <si>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</si>
  <si>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</si>
  <si>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</si>
  <si>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</si>
  <si>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</si>
  <si>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</si>
  <si>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</si>
  <si>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</si>
  <si>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</si>
  <si>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</si>
  <si>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</si>
  <si>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</si>
  <si>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</si>
  <si>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</si>
  <si>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</si>
  <si>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</si>
  <si>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</si>
  <si>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</si>
  <si>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</si>
  <si>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</si>
  <si>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</si>
  <si>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</si>
  <si>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</si>
  <si>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</si>
  <si>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</si>
  <si>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</si>
  <si>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</si>
  <si>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</si>
  <si>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</si>
  <si>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</si>
  <si>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</si>
  <si>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</si>
  <si>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</si>
  <si>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</si>
  <si>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</si>
  <si>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</si>
  <si>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</si>
  <si>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</si>
  <si>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</si>
  <si>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</si>
  <si>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</si>
  <si>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</si>
  <si>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</si>
  <si>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</si>
  <si>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</si>
  <si>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</si>
  <si>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</si>
  <si>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</si>
  <si>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</si>
  <si>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</si>
  <si>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</si>
  <si>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</si>
  <si>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</si>
  <si>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</si>
  <si>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</si>
  <si>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</si>
  <si>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</si>
  <si>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</si>
  <si>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</si>
  <si>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</si>
  <si>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</si>
  <si>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</si>
  <si>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</si>
  <si>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</si>
  <si>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</si>
  <si>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</si>
  <si>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</si>
  <si>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</si>
  <si>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</si>
  <si>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</si>
  <si>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</si>
  <si>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</si>
  <si>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</si>
  <si>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</si>
  <si>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</si>
  <si>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</si>
  <si>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</si>
  <si>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</si>
  <si>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</si>
  <si>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</si>
  <si>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</si>
  <si>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</si>
  <si>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</si>
  <si>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</si>
  <si>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</si>
  <si>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</si>
  <si>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</si>
  <si>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</si>
  <si>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</si>
  <si>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</si>
  <si>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</si>
  <si>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</si>
  <si>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</si>
  <si>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</si>
  <si>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</si>
  <si>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</si>
  <si>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</si>
  <si>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</si>
  <si>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</si>
  <si>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</si>
  <si>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</si>
  <si>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</si>
  <si>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</si>
  <si>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</si>
  <si>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</si>
  <si>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</si>
  <si>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</si>
  <si>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</si>
  <si>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</si>
  <si>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</si>
  <si>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</si>
  <si>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</si>
  <si>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</si>
  <si>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</si>
  <si>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</si>
  <si>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</si>
  <si>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</si>
  <si>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</si>
  <si>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</si>
  <si>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</si>
  <si>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</si>
  <si>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</si>
  <si>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</si>
  <si>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</si>
  <si>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</si>
  <si>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</si>
  <si>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</si>
  <si>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</si>
  <si>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</si>
  <si>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</si>
  <si>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</si>
  <si>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</si>
  <si>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</si>
  <si>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</si>
  <si>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</si>
  <si>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</si>
  <si>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</si>
  <si>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</si>
  <si>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</si>
  <si>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</si>
  <si>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</si>
  <si>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</si>
  <si>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</si>
  <si>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</si>
  <si>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</si>
  <si>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</si>
  <si>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</si>
  <si>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</si>
  <si>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</si>
  <si>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</si>
  <si>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</si>
  <si>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</si>
  <si>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</si>
  <si>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</si>
  <si>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</si>
  <si>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</si>
  <si>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</si>
  <si>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</si>
  <si>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</si>
  <si>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</si>
  <si>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</si>
  <si>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</si>
  <si>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</si>
  <si>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</si>
  <si>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</si>
  <si>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</si>
  <si>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</si>
  <si>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</si>
  <si>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</si>
  <si>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</si>
  <si>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</si>
  <si>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</si>
  <si>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</si>
  <si>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</si>
  <si>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</si>
  <si>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</si>
  <si>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</si>
  <si>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</si>
  <si>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</si>
  <si>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</si>
  <si>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</si>
  <si>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</si>
  <si>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</si>
  <si>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</si>
  <si>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</si>
  <si>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</si>
  <si>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</si>
  <si>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</si>
  <si>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</si>
  <si>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</si>
  <si>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</si>
  <si>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</si>
  <si>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</si>
  <si>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</si>
  <si>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</si>
  <si>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</si>
  <si>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</si>
  <si>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</si>
  <si>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</si>
  <si>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</si>
  <si>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</si>
  <si>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</si>
  <si>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</si>
  <si>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</si>
  <si>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</si>
  <si>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</si>
  <si>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</si>
  <si>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</si>
  <si>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</si>
  <si>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</si>
  <si>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</si>
  <si>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</si>
  <si>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</si>
  <si>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</si>
  <si>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</si>
  <si>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</si>
  <si>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</si>
  <si>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</si>
  <si>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</si>
  <si>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</si>
  <si>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</si>
  <si>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</si>
  <si>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</si>
  <si>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</si>
  <si>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</si>
  <si>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</si>
  <si>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</si>
  <si>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</si>
  <si>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</si>
  <si>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</si>
  <si>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</si>
  <si>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</si>
  <si>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</si>
  <si>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</si>
  <si>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</si>
  <si>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</si>
  <si>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</si>
  <si>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</si>
  <si>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</si>
  <si>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</si>
  <si>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</si>
  <si>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</si>
  <si>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</si>
  <si>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</si>
  <si>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</si>
  <si>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</si>
  <si>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</si>
  <si>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</si>
  <si>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</si>
  <si>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</si>
  <si>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</si>
  <si>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</si>
  <si>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</si>
  <si>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</si>
  <si>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</si>
  <si>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</si>
  <si>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</si>
  <si>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</si>
  <si>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</si>
  <si>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</si>
  <si>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</si>
  <si>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</si>
  <si>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</si>
  <si>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</si>
  <si>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</si>
  <si>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</si>
  <si>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</si>
  <si>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</si>
  <si>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</si>
  <si>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</si>
  <si>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</si>
  <si>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</si>
  <si>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</si>
  <si>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</si>
  <si>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</si>
  <si>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</si>
  <si>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</si>
  <si>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</si>
  <si>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</si>
  <si>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</si>
  <si>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</si>
  <si>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</si>
  <si>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</si>
  <si>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</si>
  <si>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</si>
  <si>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</si>
  <si>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</si>
  <si>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</si>
  <si>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</si>
  <si>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</si>
  <si>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</si>
  <si>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</si>
  <si>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</si>
  <si>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</si>
  <si>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</si>
  <si>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</si>
  <si>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</si>
  <si>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</si>
  <si>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</si>
  <si>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</si>
  <si>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</si>
  <si>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</si>
  <si>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</si>
  <si>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</si>
  <si>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</si>
  <si>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</si>
  <si>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</si>
  <si>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</si>
  <si>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</si>
  <si>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</si>
  <si>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</si>
  <si>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</si>
  <si>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</si>
  <si>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</si>
  <si>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</si>
  <si>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</si>
  <si>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</si>
  <si>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</si>
  <si>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</si>
  <si>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</si>
  <si>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</si>
  <si>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</si>
  <si>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</si>
  <si>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</si>
  <si>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</si>
  <si>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</si>
  <si>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</si>
  <si>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</si>
  <si>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</si>
  <si>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</si>
  <si>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</si>
  <si>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</si>
  <si>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</si>
  <si>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</si>
  <si>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</si>
  <si>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</si>
  <si>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</si>
  <si>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</si>
  <si>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</si>
  <si>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</si>
  <si>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</si>
  <si>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</si>
  <si>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</si>
  <si>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</si>
  <si>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</si>
  <si>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</si>
  <si>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</si>
  <si>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</si>
  <si>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</si>
  <si>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</si>
  <si>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</si>
  <si>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</si>
  <si>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</si>
  <si>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</si>
  <si>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</si>
  <si>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</si>
  <si>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</si>
  <si>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</si>
  <si>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</si>
  <si>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</si>
  <si>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</si>
  <si>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</si>
  <si>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</si>
  <si>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</si>
  <si>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</si>
  <si>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</si>
  <si>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</si>
  <si>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</si>
  <si>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</si>
  <si>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</si>
  <si>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</si>
  <si>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</si>
  <si>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</si>
  <si>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</si>
  <si>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</si>
  <si>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</si>
  <si>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</si>
  <si>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</si>
  <si>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</si>
  <si>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</si>
  <si>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</si>
  <si>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</si>
  <si>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</si>
  <si>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</si>
  <si>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</si>
  <si>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</si>
  <si>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</si>
  <si>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</si>
  <si>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</si>
  <si>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</si>
  <si>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</si>
  <si>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</si>
  <si>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</si>
  <si>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</si>
  <si>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</si>
  <si>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</si>
  <si>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</si>
  <si>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</si>
  <si>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</si>
  <si>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</si>
  <si>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</si>
  <si>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</si>
  <si>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</si>
  <si>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</si>
  <si>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</si>
  <si>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</si>
  <si>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</si>
  <si>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</si>
  <si>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</si>
  <si>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</si>
  <si>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</si>
  <si>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</si>
  <si>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</si>
  <si>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</si>
  <si>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</si>
  <si>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</si>
  <si>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</si>
  <si>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</si>
  <si>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</si>
  <si>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</si>
  <si>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</si>
  <si>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</si>
  <si>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</si>
  <si>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</si>
  <si>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</si>
  <si>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</si>
  <si>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</si>
  <si>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</si>
  <si>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</si>
  <si>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</si>
  <si>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</si>
  <si>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</si>
  <si>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</si>
  <si>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</si>
  <si>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</si>
  <si>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</si>
  <si>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</si>
  <si>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</si>
  <si>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</si>
  <si>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</si>
  <si>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</si>
  <si>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</si>
  <si>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</si>
  <si>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</si>
  <si>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</si>
  <si>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</si>
  <si>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</si>
  <si>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</si>
  <si>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</si>
  <si>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</si>
  <si>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</si>
  <si>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</si>
  <si>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</si>
  <si>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</si>
  <si>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</si>
  <si>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</si>
  <si>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</si>
  <si>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</si>
  <si>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</si>
  <si>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</si>
  <si>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</si>
  <si>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</si>
  <si>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</si>
  <si>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</si>
  <si>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</si>
  <si>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</si>
  <si>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</si>
  <si>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</si>
  <si>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</si>
  <si>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</si>
  <si>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</si>
  <si>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</si>
  <si>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</si>
  <si>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</si>
  <si>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</si>
  <si>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</si>
  <si>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</si>
  <si>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</si>
  <si>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</si>
  <si>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</si>
  <si>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</si>
  <si>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</si>
  <si>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</si>
  <si>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</si>
  <si>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</si>
  <si>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</si>
  <si>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</si>
  <si>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</si>
  <si>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</si>
  <si>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</si>
  <si>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</si>
  <si>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</si>
  <si>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</si>
  <si>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</si>
  <si>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</si>
  <si>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</si>
  <si>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</si>
  <si>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</si>
  <si>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</si>
  <si>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</si>
  <si>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</si>
  <si>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</si>
  <si>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</si>
  <si>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</si>
  <si>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</si>
  <si>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</si>
  <si>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</si>
  <si>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</si>
  <si>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</si>
  <si>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</si>
  <si>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</si>
  <si>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</si>
  <si>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</si>
  <si>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</si>
  <si>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</si>
  <si>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</si>
  <si>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</si>
  <si>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</si>
  <si>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</si>
  <si>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</si>
  <si>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</si>
  <si>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</si>
  <si>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</si>
  <si>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</si>
  <si>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</si>
  <si>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</si>
  <si>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</si>
  <si>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</si>
  <si>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</si>
  <si>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</si>
  <si>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</si>
  <si>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</si>
  <si>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</si>
  <si>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</si>
  <si>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</si>
  <si>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</si>
  <si>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</si>
  <si>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</si>
  <si>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</si>
  <si>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</si>
  <si>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</si>
  <si>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</si>
  <si>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</si>
  <si>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</si>
  <si>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</si>
  <si>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</si>
  <si>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</si>
  <si>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</si>
  <si>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</si>
  <si>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</si>
  <si>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</si>
  <si>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</si>
  <si>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</si>
  <si>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</si>
  <si>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</si>
  <si>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</si>
  <si>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</si>
  <si>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</si>
  <si>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</si>
  <si>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</si>
  <si>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</si>
  <si>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</si>
  <si>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</si>
  <si>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</si>
  <si>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</si>
  <si>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</si>
  <si>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</si>
  <si>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</si>
  <si>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</si>
  <si>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</si>
  <si>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</si>
  <si>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</si>
  <si>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</si>
  <si>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</si>
  <si>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</si>
  <si>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</si>
  <si>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</si>
  <si>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</si>
  <si>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</si>
  <si>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</si>
  <si>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</si>
  <si>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</si>
  <si>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</si>
  <si>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</si>
  <si>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</si>
  <si>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</si>
  <si>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</si>
  <si>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</si>
  <si>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</si>
  <si>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</si>
  <si>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</si>
  <si>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</si>
  <si>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</si>
  <si>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</si>
  <si>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</si>
  <si>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</si>
  <si>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</si>
  <si>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</si>
  <si>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</si>
  <si>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</si>
  <si>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</si>
  <si>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</si>
  <si>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</si>
  <si>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</si>
  <si>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</si>
  <si>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</si>
  <si>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</si>
  <si>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</si>
  <si>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</si>
  <si>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</si>
  <si>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</si>
  <si>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</si>
  <si>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</si>
  <si>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</si>
  <si>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</si>
  <si>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</si>
  <si>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</si>
  <si>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</si>
  <si>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</si>
  <si>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</si>
  <si>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</si>
  <si>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</si>
  <si>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</si>
  <si>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</si>
  <si>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</si>
  <si>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</si>
  <si>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</si>
  <si>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</si>
  <si>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</si>
  <si>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</si>
  <si>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</si>
  <si>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</si>
  <si>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</si>
  <si>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</si>
  <si>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</si>
  <si>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</si>
  <si>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</si>
  <si>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</si>
  <si>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</si>
  <si>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</si>
  <si>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</si>
  <si>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</si>
  <si>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</si>
  <si>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</si>
  <si>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</si>
  <si>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</si>
  <si>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</si>
  <si>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</si>
  <si>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</si>
  <si>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</si>
  <si>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</si>
  <si>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</si>
  <si>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</si>
  <si>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</si>
  <si>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</si>
  <si>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</si>
  <si>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</si>
  <si>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</si>
  <si>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</si>
  <si>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</si>
  <si>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</si>
  <si>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</si>
  <si>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</si>
  <si>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</si>
  <si>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</si>
  <si>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</si>
  <si>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</si>
  <si>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</si>
  <si>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</si>
  <si>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</si>
  <si>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</si>
  <si>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</si>
  <si>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</si>
  <si>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</si>
  <si>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</si>
  <si>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</si>
  <si>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</si>
  <si>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</si>
  <si>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</si>
  <si>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</si>
  <si>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</si>
  <si>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</si>
  <si>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</si>
  <si>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</si>
  <si>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</si>
  <si>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</si>
  <si>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</si>
  <si>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</si>
  <si>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</si>
  <si>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</si>
  <si>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</si>
  <si>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</si>
  <si>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</si>
  <si>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</si>
  <si>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</si>
  <si>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</si>
  <si>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</si>
  <si>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</si>
  <si>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</si>
  <si>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</si>
  <si>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</si>
  <si>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</si>
  <si>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</si>
  <si>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</si>
  <si>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</si>
  <si>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</si>
  <si>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</si>
  <si>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</si>
  <si>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</si>
  <si>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</si>
  <si>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</si>
  <si>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</si>
  <si>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</si>
  <si>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</si>
  <si>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</si>
  <si>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</si>
  <si>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</si>
  <si>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</si>
  <si>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</si>
  <si>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</si>
  <si>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</si>
  <si>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</si>
  <si>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</si>
  <si>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</si>
  <si>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</si>
  <si>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</si>
  <si>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</si>
  <si>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</si>
  <si>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</si>
  <si>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</si>
  <si>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</si>
  <si>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</si>
  <si>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</si>
  <si>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</si>
  <si>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</si>
  <si>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</si>
  <si>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</si>
  <si>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</si>
  <si>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</si>
  <si>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</si>
  <si>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</si>
  <si>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</si>
  <si>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</si>
  <si>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</si>
  <si>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</si>
  <si>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</si>
  <si>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</si>
  <si>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</si>
  <si>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</si>
  <si>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</si>
  <si>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</si>
  <si>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</si>
  <si>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</si>
  <si>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</si>
  <si>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</si>
  <si>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</si>
  <si>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</si>
  <si>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</si>
  <si>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</si>
  <si>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</si>
  <si>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</si>
  <si>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</si>
  <si>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</si>
  <si>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</si>
  <si>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</si>
  <si>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</si>
  <si>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</si>
  <si>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</si>
  <si>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</si>
  <si>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</si>
  <si>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</si>
  <si>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</si>
  <si>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</si>
  <si>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</si>
  <si>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</si>
  <si>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</si>
  <si>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</si>
  <si>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</si>
  <si>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</si>
  <si>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</si>
  <si>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</si>
  <si>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</si>
  <si>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</si>
  <si>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</si>
  <si>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</si>
  <si>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</si>
  <si>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</si>
  <si>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</si>
  <si>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</si>
  <si>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</si>
  <si>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</si>
  <si>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</si>
  <si>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</si>
  <si>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</si>
  <si>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</si>
  <si>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</si>
  <si>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</si>
  <si>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</si>
  <si>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</si>
  <si>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</si>
  <si>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</si>
  <si>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</si>
  <si>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</si>
  <si>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</si>
  <si>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</si>
  <si>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</si>
  <si>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</si>
  <si>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</si>
  <si>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</si>
  <si>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</si>
  <si>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</si>
  <si>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</si>
  <si>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</si>
  <si>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</si>
  <si>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</si>
  <si>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</si>
  <si>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</si>
  <si>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</si>
  <si>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</si>
  <si>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</si>
  <si>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</si>
  <si>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</si>
  <si>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</si>
  <si>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</si>
  <si>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</si>
  <si>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</si>
  <si>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</si>
  <si>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</si>
  <si>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</si>
  <si>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</si>
  <si>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</si>
  <si>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</si>
  <si>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</si>
  <si>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</si>
  <si>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</si>
  <si>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</si>
  <si>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</si>
  <si>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</si>
  <si>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</si>
  <si>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</si>
  <si>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</si>
  <si>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</si>
  <si>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</si>
  <si>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</si>
  <si>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</si>
  <si>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</si>
  <si>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</si>
  <si>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</si>
  <si>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</si>
  <si>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</si>
  <si>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</si>
  <si>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</si>
  <si>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</si>
  <si>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</si>
  <si>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</si>
  <si>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</si>
  <si>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</si>
  <si>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</si>
  <si>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</si>
  <si>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</si>
  <si>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</si>
  <si>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</si>
  <si>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</si>
  <si>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</si>
  <si>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</si>
  <si>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</si>
  <si>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</si>
  <si>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</si>
  <si>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</si>
  <si>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</si>
  <si>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</si>
  <si>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</si>
  <si>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</si>
  <si>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</si>
  <si>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</si>
  <si>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</si>
  <si>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</si>
  <si>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</si>
  <si>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</si>
  <si>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</si>
  <si>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</si>
  <si>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</si>
  <si>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</si>
  <si>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</si>
  <si>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</si>
  <si>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</si>
  <si>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</si>
  <si>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</si>
  <si>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</si>
  <si>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</si>
  <si>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</si>
  <si>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</si>
  <si>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</si>
  <si>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</si>
  <si>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</si>
  <si>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</si>
  <si>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</si>
  <si>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</si>
  <si>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</si>
  <si>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</si>
  <si>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</si>
  <si>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</si>
  <si>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</si>
  <si>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</si>
  <si>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</si>
  <si>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</si>
  <si>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</si>
  <si>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</si>
  <si>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</si>
  <si>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</si>
  <si>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</si>
  <si>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</si>
  <si>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</si>
  <si>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</si>
  <si>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</si>
  <si>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</si>
  <si>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</si>
  <si>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</si>
  <si>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</si>
  <si>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</si>
  <si>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</si>
  <si>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</si>
  <si>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</si>
  <si>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</si>
  <si>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</si>
  <si>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</si>
  <si>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</si>
  <si>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</si>
  <si>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</si>
  <si>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</si>
  <si>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</si>
  <si>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</si>
  <si>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</si>
  <si>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</si>
  <si>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</si>
  <si>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</si>
  <si>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</si>
  <si>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</si>
  <si>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</si>
  <si>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</si>
  <si>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</si>
  <si>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</si>
  <si>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</si>
  <si>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</si>
  <si>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</si>
  <si>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</si>
  <si>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</si>
  <si>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</si>
  <si>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</si>
  <si>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</si>
  <si>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</si>
  <si>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</si>
  <si>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</si>
  <si>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</si>
  <si>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</si>
  <si>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</si>
  <si>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</si>
  <si>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</si>
  <si>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</si>
  <si>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</si>
  <si>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</si>
  <si>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</si>
  <si>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</si>
  <si>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</si>
  <si>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</si>
  <si>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</si>
  <si>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</si>
  <si>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</si>
  <si>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</si>
  <si>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</si>
  <si>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</si>
  <si>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</si>
  <si>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</si>
  <si>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</si>
  <si>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</si>
  <si>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</si>
  <si>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</si>
  <si>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</si>
  <si>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</si>
  <si>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</si>
  <si>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</si>
  <si>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</si>
  <si>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</si>
  <si>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</si>
  <si>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</si>
  <si>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</si>
  <si>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</si>
  <si>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</si>
  <si>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</si>
  <si>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</si>
  <si>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</si>
  <si>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</si>
  <si>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</si>
  <si>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</si>
  <si>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</si>
  <si>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</si>
  <si>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</si>
  <si>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</si>
  <si>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</si>
  <si>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</si>
  <si>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</si>
  <si>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</si>
  <si>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</si>
  <si>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</si>
  <si>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</si>
  <si>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</si>
  <si>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</si>
  <si>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</si>
  <si>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</si>
  <si>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</si>
  <si>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</si>
  <si>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</si>
  <si>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</si>
  <si>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</si>
  <si>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</si>
  <si>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</si>
  <si>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</si>
  <si>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</si>
  <si>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</si>
  <si>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</si>
  <si>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</si>
  <si>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</si>
  <si>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</si>
  <si>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</si>
  <si>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</si>
  <si>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</si>
  <si>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</si>
  <si>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</si>
  <si>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</si>
  <si>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</si>
  <si>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</si>
  <si>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</si>
  <si>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</si>
  <si>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</si>
  <si>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</si>
  <si>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</si>
  <si>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</si>
  <si>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</si>
  <si>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</si>
  <si>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</si>
  <si>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</si>
  <si>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</si>
  <si>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</si>
  <si>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</si>
  <si>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</si>
  <si>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</si>
  <si>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</si>
  <si>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</si>
  <si>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</si>
  <si>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</si>
  <si>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</si>
  <si>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</si>
  <si>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</si>
  <si>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</si>
  <si>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</si>
  <si>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</si>
  <si>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</si>
  <si>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</si>
  <si>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</si>
  <si>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</si>
  <si>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</si>
  <si>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</si>
  <si>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</si>
  <si>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</si>
  <si>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</si>
  <si>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</si>
  <si>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</si>
  <si>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</si>
  <si>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</si>
  <si>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</si>
  <si>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</si>
  <si>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</si>
  <si>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</si>
  <si>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</si>
  <si>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</si>
  <si>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</si>
  <si>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</si>
  <si>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</si>
  <si>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</si>
  <si>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</si>
  <si>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</si>
  <si>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</si>
  <si>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</si>
  <si>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</si>
  <si>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</si>
  <si>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</si>
  <si>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</si>
  <si>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</si>
  <si>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</si>
  <si>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</si>
  <si>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</si>
  <si>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</si>
  <si>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</si>
  <si>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</si>
  <si>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</si>
  <si>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</si>
  <si>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</si>
  <si>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</si>
  <si>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</si>
  <si>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</si>
  <si>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</si>
  <si>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</si>
  <si>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</si>
  <si>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</si>
  <si>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</si>
  <si>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</si>
  <si>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</si>
  <si>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</si>
  <si>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</si>
  <si>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</si>
  <si>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</si>
  <si>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</si>
  <si>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</si>
  <si>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</si>
  <si>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</si>
  <si>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</si>
  <si>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</si>
  <si>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</si>
  <si>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</si>
  <si>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</si>
  <si>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</si>
  <si>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</si>
  <si>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</si>
  <si>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</si>
  <si>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</si>
  <si>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</si>
  <si>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</si>
  <si>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</si>
  <si>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</si>
  <si>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</si>
  <si>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</si>
  <si>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</si>
  <si>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</si>
  <si>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</si>
  <si>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</si>
  <si>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</si>
  <si>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</si>
  <si>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</si>
  <si>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</si>
  <si>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</si>
  <si>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</si>
  <si>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</si>
  <si>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</si>
  <si>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</si>
  <si>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</si>
  <si>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</si>
  <si>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</si>
  <si>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</si>
  <si>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</si>
  <si>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</si>
  <si>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</si>
  <si>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</si>
  <si>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</si>
  <si>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</si>
  <si>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</si>
  <si>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</si>
  <si>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</si>
  <si>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</si>
  <si>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</si>
  <si>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</si>
  <si>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</si>
  <si>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</si>
  <si>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</si>
  <si>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</si>
  <si>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</si>
  <si>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</si>
  <si>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</si>
  <si>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</si>
  <si>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</si>
  <si>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</si>
  <si>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</si>
  <si>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</si>
  <si>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</si>
  <si>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</si>
  <si>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</si>
  <si>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</si>
  <si>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</si>
  <si>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</si>
  <si>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</si>
  <si>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</si>
  <si>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</si>
  <si>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</si>
  <si>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</si>
  <si>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</si>
  <si>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</si>
  <si>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</si>
  <si>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</si>
  <si>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</si>
  <si>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</si>
  <si>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</si>
  <si>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</si>
  <si>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</si>
  <si>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</si>
  <si>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</si>
  <si>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</si>
  <si>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</si>
  <si>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</si>
  <si>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</si>
  <si>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</si>
  <si>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</si>
  <si>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</si>
  <si>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</si>
  <si>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</si>
  <si>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</si>
  <si>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</si>
  <si>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</si>
  <si>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</si>
  <si>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</si>
  <si>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</si>
  <si>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</si>
  <si>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</si>
  <si>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</si>
  <si>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</si>
  <si>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</si>
  <si>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</si>
  <si>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</si>
  <si>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</si>
  <si>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</si>
  <si>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</si>
  <si>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</si>
  <si>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</si>
  <si>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</si>
  <si>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</si>
  <si>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</si>
  <si>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</si>
  <si>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</si>
  <si>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</si>
  <si>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</si>
  <si>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</si>
  <si>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</si>
  <si>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</si>
  <si>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</si>
  <si>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</si>
  <si>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</si>
  <si>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</si>
  <si>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</si>
  <si>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</si>
  <si>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</si>
  <si>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</si>
  <si>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</si>
  <si>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</si>
  <si>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</si>
  <si>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</si>
  <si>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</si>
  <si>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</si>
  <si>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</si>
  <si>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</si>
  <si>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</si>
  <si>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</si>
  <si>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</si>
  <si>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</si>
  <si>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</si>
  <si>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</si>
  <si>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</si>
  <si>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</si>
  <si>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</si>
  <si>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</si>
  <si>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</si>
  <si>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</si>
  <si>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</si>
  <si>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</si>
  <si>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</si>
  <si>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</si>
  <si>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</si>
  <si>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</si>
  <si>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</si>
  <si>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</si>
  <si>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</si>
  <si>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</si>
  <si>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</si>
  <si>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</si>
  <si>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</si>
  <si>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</si>
  <si>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</si>
  <si>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</si>
  <si>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</si>
  <si>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</si>
  <si>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</si>
  <si>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</si>
  <si>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</si>
  <si>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</si>
  <si>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</si>
  <si>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</si>
  <si>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</si>
  <si>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</si>
  <si>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</si>
  <si>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</si>
  <si>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</si>
  <si>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</si>
  <si>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</si>
  <si>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</si>
  <si>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</si>
  <si>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</si>
  <si>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</si>
  <si>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</si>
  <si>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</si>
  <si>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</si>
  <si>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</si>
  <si>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</si>
  <si>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</si>
  <si>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</si>
  <si>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</si>
  <si>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</si>
  <si>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</si>
  <si>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</si>
  <si>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</si>
  <si>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</si>
  <si>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</si>
  <si>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</si>
  <si>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</si>
  <si>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</si>
  <si>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</si>
  <si>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</si>
  <si>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</si>
  <si>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</si>
  <si>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</si>
  <si>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</si>
  <si>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</si>
  <si>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</si>
  <si>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</si>
  <si>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</si>
  <si>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</si>
  <si>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</si>
  <si>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</si>
  <si>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</si>
  <si>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</si>
  <si>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</si>
  <si>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</si>
  <si>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</si>
  <si>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</si>
  <si>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</si>
  <si>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</si>
  <si>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</si>
  <si>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</si>
  <si>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</si>
  <si>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</si>
  <si>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</si>
  <si>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</si>
  <si>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</si>
  <si>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</si>
  <si>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</si>
  <si>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</si>
  <si>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</si>
  <si>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</si>
  <si>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</si>
  <si>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</si>
  <si>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</si>
  <si>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</si>
  <si>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</si>
  <si>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</si>
  <si>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</si>
  <si>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</si>
  <si>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</si>
  <si>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</si>
  <si>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</si>
  <si>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</si>
  <si>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</si>
  <si>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</si>
  <si>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</si>
  <si>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</si>
  <si>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</si>
  <si>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</si>
  <si>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</si>
  <si>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</si>
  <si>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</si>
  <si>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</si>
  <si>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</si>
  <si>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</si>
  <si>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</si>
  <si>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</si>
  <si>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</si>
  <si>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</si>
  <si>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</si>
  <si>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</si>
  <si>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</si>
  <si>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</si>
  <si>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</si>
  <si>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</si>
  <si>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</si>
  <si>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</si>
  <si>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</si>
  <si>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</si>
  <si>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</si>
  <si>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</si>
  <si>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</si>
  <si>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</si>
  <si>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</si>
  <si>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</si>
  <si>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</si>
  <si>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</si>
  <si>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</si>
  <si>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</si>
  <si>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</si>
  <si>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</si>
  <si>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</si>
  <si>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</si>
  <si>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</si>
  <si>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</si>
  <si>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</si>
  <si>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</si>
  <si>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</si>
  <si>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</si>
  <si>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</si>
  <si>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</si>
  <si>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</si>
  <si>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</si>
  <si>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</si>
  <si>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</si>
  <si>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</si>
  <si>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</si>
  <si>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</si>
  <si>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</si>
  <si>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</si>
  <si>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</si>
  <si>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</si>
  <si>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</si>
  <si>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</si>
  <si>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</si>
  <si>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</si>
  <si>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</si>
  <si>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</si>
  <si>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</si>
  <si>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</si>
  <si>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</si>
  <si>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</si>
  <si>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</si>
  <si>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</si>
  <si>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</si>
  <si>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</si>
  <si>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</si>
  <si>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</si>
  <si>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</si>
  <si>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</si>
  <si>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</si>
  <si>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</si>
  <si>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</si>
  <si>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</si>
  <si>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</si>
  <si>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</si>
  <si>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</si>
  <si>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</si>
  <si>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</si>
  <si>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</si>
  <si>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</si>
  <si>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</si>
  <si>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</si>
  <si>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</si>
  <si>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</si>
  <si>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</si>
  <si>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</si>
  <si>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</si>
  <si>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</si>
  <si>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</si>
  <si>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</si>
  <si>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</si>
  <si>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</si>
  <si>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</si>
  <si>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</si>
  <si>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</si>
  <si>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</si>
  <si>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</si>
  <si>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</si>
  <si>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</si>
  <si>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</si>
  <si>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</si>
  <si>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</si>
  <si>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</si>
  <si>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</si>
  <si>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</si>
  <si>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</si>
  <si>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</si>
  <si>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</si>
  <si>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</si>
  <si>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</si>
  <si>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</si>
  <si>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</si>
  <si>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</si>
  <si>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</si>
  <si>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</si>
  <si>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</si>
  <si>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</si>
  <si>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</si>
  <si>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</si>
  <si>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</si>
  <si>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</si>
  <si>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</si>
  <si>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</si>
  <si>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</si>
  <si>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</si>
  <si>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</si>
  <si>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</si>
  <si>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</si>
  <si>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</si>
  <si>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</si>
  <si>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</si>
  <si>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</si>
  <si>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</si>
  <si>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</si>
  <si>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</si>
  <si>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</si>
  <si>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</si>
  <si>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</si>
  <si>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</si>
  <si>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</si>
  <si>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</si>
  <si>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</si>
  <si>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</si>
  <si>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</si>
  <si>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</si>
  <si>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</si>
  <si>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</si>
  <si>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</si>
  <si>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</si>
  <si>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</si>
  <si>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</si>
  <si>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</si>
  <si>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</si>
  <si>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</si>
  <si>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</si>
  <si>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</si>
  <si>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</si>
  <si>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</si>
  <si>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</si>
  <si>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</si>
  <si>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</si>
  <si>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</si>
  <si>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</si>
  <si>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</si>
  <si>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</si>
  <si>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</si>
  <si>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</si>
  <si>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</si>
  <si>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</si>
  <si>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</si>
  <si>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</si>
  <si>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</si>
  <si>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</si>
  <si>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</si>
  <si>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</si>
  <si>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</si>
  <si>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</si>
  <si>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</si>
  <si>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</si>
  <si>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</si>
  <si>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</si>
  <si>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</si>
  <si>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</si>
  <si>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</si>
  <si>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</si>
  <si>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</si>
  <si>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</si>
  <si>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</si>
  <si>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</si>
  <si>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</si>
  <si>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</si>
  <si>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</si>
  <si>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</si>
  <si>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</si>
  <si>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</si>
  <si>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</si>
  <si>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</si>
  <si>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</si>
  <si>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</si>
  <si>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</si>
  <si>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</si>
  <si>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</si>
  <si>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</si>
  <si>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</si>
  <si>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</si>
  <si>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</si>
  <si>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</si>
  <si>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</si>
  <si>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</si>
  <si>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</si>
  <si>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</si>
  <si>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</si>
  <si>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</si>
  <si>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</si>
  <si>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</si>
  <si>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</si>
  <si>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</si>
  <si>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</si>
  <si>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</si>
  <si>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</si>
  <si>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</si>
  <si>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</si>
  <si>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</si>
  <si>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</si>
  <si>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</si>
  <si>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</si>
  <si>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</si>
  <si>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</si>
  <si>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</si>
  <si>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</si>
  <si>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</si>
  <si>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</si>
  <si>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</si>
  <si>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</si>
  <si>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</si>
  <si>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</si>
  <si>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</si>
  <si>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</si>
  <si>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</si>
  <si>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</si>
  <si>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</si>
  <si>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</si>
  <si>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</si>
  <si>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</si>
  <si>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</si>
  <si>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</si>
  <si>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</si>
  <si>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</si>
  <si>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</si>
  <si>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</si>
  <si>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</si>
  <si>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</si>
  <si>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</si>
  <si>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</si>
  <si>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</si>
  <si>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</si>
  <si>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</si>
  <si>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</si>
  <si>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</si>
  <si>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</si>
  <si>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</si>
  <si>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</si>
  <si>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</si>
  <si>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</si>
  <si>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</si>
  <si>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</si>
  <si>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</si>
  <si>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</si>
  <si>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</si>
  <si>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</si>
  <si>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</si>
  <si>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</si>
  <si>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</si>
  <si>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</si>
  <si>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</si>
  <si>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</si>
  <si>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</si>
  <si>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</si>
  <si>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</si>
  <si>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</si>
  <si>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</si>
  <si>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</si>
  <si>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</si>
  <si>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</si>
  <si>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</si>
  <si>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</si>
  <si>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</si>
  <si>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</si>
  <si>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</si>
  <si>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</si>
  <si>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</si>
  <si>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</si>
  <si>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</si>
  <si>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</si>
  <si>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</si>
  <si>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</si>
  <si>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</si>
  <si>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</si>
  <si>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</si>
  <si>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</si>
  <si>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</si>
  <si>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</si>
  <si>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</si>
  <si>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</si>
  <si>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</si>
  <si>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</si>
  <si>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</si>
  <si>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</si>
  <si>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</si>
  <si>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</si>
  <si>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</si>
  <si>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</si>
  <si>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</si>
  <si>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</si>
  <si>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</si>
  <si>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</si>
  <si>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</si>
  <si>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</si>
  <si>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</si>
  <si>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</si>
  <si>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</si>
  <si>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</si>
  <si>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</si>
  <si>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</si>
  <si>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</si>
  <si>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</si>
  <si>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</si>
  <si>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</si>
  <si>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</si>
  <si>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</si>
  <si>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</si>
  <si>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</si>
  <si>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</si>
  <si>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</si>
  <si>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</si>
  <si>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</si>
  <si>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</si>
  <si>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</si>
  <si>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</si>
  <si>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</si>
  <si>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</si>
  <si>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</si>
  <si>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</si>
  <si>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</si>
  <si>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</si>
  <si>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</si>
  <si>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</si>
  <si>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</si>
  <si>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</si>
  <si>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</si>
  <si>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</si>
  <si>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</si>
  <si>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</si>
  <si>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</si>
  <si>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</si>
  <si>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</si>
  <si>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</si>
  <si>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</si>
  <si>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</si>
  <si>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</si>
  <si>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</si>
  <si>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</si>
  <si>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</si>
  <si>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</si>
  <si>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</si>
  <si>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</si>
  <si>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</si>
  <si>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</si>
  <si>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</si>
  <si>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</si>
  <si>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</si>
  <si>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</si>
  <si>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</si>
  <si>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</si>
  <si>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</si>
  <si>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</si>
  <si>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</si>
  <si>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</si>
  <si>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</si>
  <si>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</si>
  <si>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</si>
  <si>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</si>
  <si>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</si>
  <si>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</si>
  <si>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</si>
  <si>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</si>
  <si>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</si>
  <si>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</si>
  <si>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</si>
  <si>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</si>
  <si>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</si>
  <si>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</si>
  <si>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</si>
  <si>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</si>
  <si>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</si>
  <si>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</si>
  <si>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</si>
  <si>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</si>
  <si>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</si>
  <si>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</si>
  <si>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</si>
  <si>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</si>
  <si>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</si>
  <si>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</si>
  <si>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</si>
  <si>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</si>
  <si>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</si>
  <si>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</si>
  <si>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</si>
  <si>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</si>
  <si>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</si>
  <si>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</si>
  <si>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</si>
  <si>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</si>
  <si>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</si>
  <si>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</si>
  <si>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</si>
  <si>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</si>
  <si>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</si>
  <si>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</si>
  <si>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</si>
  <si>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</si>
  <si>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</si>
  <si>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</si>
  <si>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</si>
  <si>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</si>
  <si>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</si>
  <si>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</si>
  <si>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</si>
  <si>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</si>
  <si>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</si>
  <si>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</si>
  <si>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</si>
  <si>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</si>
  <si>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</si>
  <si>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</si>
  <si>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</si>
  <si>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</si>
  <si>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</si>
  <si>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</si>
  <si>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</si>
  <si>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</si>
  <si>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</si>
  <si>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</si>
  <si>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</si>
  <si>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</si>
  <si>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</si>
  <si>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</si>
  <si>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</si>
  <si>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</si>
  <si>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</si>
  <si>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</si>
  <si>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</si>
  <si>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</si>
  <si>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</si>
  <si>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</si>
  <si>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</si>
  <si>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</si>
  <si>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</si>
  <si>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</si>
  <si>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</si>
  <si>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</si>
  <si>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</si>
  <si>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</si>
  <si>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</si>
  <si>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</si>
  <si>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</si>
  <si>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</si>
  <si>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</si>
  <si>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</si>
  <si>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</si>
  <si>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</si>
  <si>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</si>
  <si>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</si>
  <si>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</si>
  <si>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</si>
  <si>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</si>
  <si>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</si>
  <si>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</si>
  <si>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</si>
  <si>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</si>
  <si>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</si>
  <si>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</si>
  <si>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</si>
  <si>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</si>
  <si>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</si>
  <si>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</si>
  <si>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</si>
  <si>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</si>
  <si>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</si>
  <si>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</si>
  <si>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</si>
  <si>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</si>
  <si>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</si>
  <si>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</si>
  <si>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</si>
  <si>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</si>
  <si>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</si>
  <si>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</si>
  <si>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</si>
  <si>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</si>
  <si>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</si>
  <si>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</si>
  <si>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</si>
  <si>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</si>
  <si>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</si>
  <si>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</si>
  <si>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</si>
  <si>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</si>
  <si>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</si>
  <si>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</si>
  <si>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</si>
  <si>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</si>
  <si>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</si>
  <si>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</si>
  <si>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</si>
  <si>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</si>
  <si>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</si>
  <si>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</si>
  <si>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</si>
  <si>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</si>
  <si>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</si>
  <si>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</si>
  <si>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</si>
  <si>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</si>
  <si>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</si>
  <si>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</si>
  <si>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</si>
  <si>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</si>
  <si>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</si>
  <si>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</si>
  <si>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</si>
  <si>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</si>
  <si>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</si>
  <si>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</si>
  <si>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</si>
  <si>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</si>
  <si>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</si>
  <si>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</si>
  <si>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</si>
  <si>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</si>
  <si>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</si>
  <si>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</si>
  <si>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</si>
  <si>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</si>
  <si>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</si>
  <si>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</si>
  <si>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</si>
  <si>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</si>
  <si>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</si>
  <si>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</si>
  <si>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</si>
  <si>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</si>
  <si>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</si>
  <si>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</si>
  <si>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</si>
  <si>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</si>
  <si>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</si>
  <si>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</si>
  <si>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</si>
  <si>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</si>
  <si>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</si>
  <si>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</si>
  <si>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</si>
  <si>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</si>
  <si>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</si>
  <si>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</si>
  <si>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</si>
  <si>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</si>
  <si>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</si>
  <si>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</si>
  <si>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</si>
  <si>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</si>
  <si>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</si>
  <si>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</si>
  <si>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</si>
  <si>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</si>
  <si>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</si>
  <si>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</si>
  <si>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</si>
  <si>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</si>
  <si>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</si>
  <si>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</si>
  <si>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</si>
  <si>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</si>
  <si>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</si>
  <si>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</si>
  <si>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</si>
  <si>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</si>
  <si>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</si>
  <si>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</si>
  <si>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</si>
  <si>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</si>
  <si>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</si>
  <si>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</si>
  <si>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</si>
  <si>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</si>
  <si>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</si>
  <si>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</si>
  <si>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</si>
  <si>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</si>
  <si>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</si>
  <si>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</si>
  <si>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</si>
  <si>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</si>
  <si>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</si>
  <si>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</si>
  <si>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</si>
  <si>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</si>
  <si>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</si>
  <si>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</si>
  <si>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</si>
  <si>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</si>
  <si>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</si>
  <si>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</si>
  <si>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</si>
  <si>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</si>
  <si>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</si>
  <si>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</si>
  <si>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</si>
  <si>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</si>
  <si>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</si>
  <si>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</si>
  <si>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</si>
  <si>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</si>
  <si>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</si>
  <si>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</si>
  <si>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</si>
  <si>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</si>
  <si>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</si>
  <si>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</si>
  <si>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</si>
  <si>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</si>
  <si>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</si>
  <si>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</si>
  <si>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</si>
  <si>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</si>
  <si>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</si>
  <si>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</si>
  <si>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</si>
  <si>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</si>
  <si>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</si>
  <si>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</si>
  <si>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</si>
  <si>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</si>
  <si>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</si>
  <si>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</si>
  <si>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</si>
  <si>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</si>
  <si>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</si>
  <si>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</si>
  <si>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</si>
  <si>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</si>
  <si>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</si>
  <si>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</si>
  <si>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</si>
  <si>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</si>
  <si>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</si>
  <si>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</si>
  <si>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</si>
  <si>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</si>
  <si>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</si>
  <si>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</si>
  <si>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</si>
  <si>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</si>
  <si>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</si>
  <si>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</si>
  <si>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</si>
  <si>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</si>
  <si>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</si>
  <si>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</si>
  <si>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</si>
  <si>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</si>
  <si>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</si>
  <si>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</si>
  <si>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</si>
  <si>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</si>
  <si>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</si>
  <si>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</si>
  <si>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</si>
  <si>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</si>
  <si>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</si>
  <si>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</si>
  <si>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</si>
  <si>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</si>
  <si>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</si>
  <si>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</si>
  <si>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</si>
  <si>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</si>
  <si>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</si>
  <si>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</si>
  <si>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</si>
  <si>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</si>
  <si>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</si>
  <si>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</si>
  <si>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</si>
  <si>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</si>
  <si>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</si>
  <si>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</si>
  <si>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</si>
  <si>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</si>
  <si>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</si>
  <si>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</si>
  <si>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</si>
  <si>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</si>
  <si>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</si>
  <si>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</si>
  <si>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</si>
  <si>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</si>
  <si>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</si>
  <si>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</si>
  <si>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</si>
  <si>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</si>
  <si>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</si>
  <si>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</si>
  <si>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</si>
  <si>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</si>
  <si>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</si>
  <si>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</si>
  <si>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</si>
  <si>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</si>
  <si>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</si>
  <si>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</si>
  <si>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</si>
  <si>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</si>
  <si>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</si>
  <si>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</si>
  <si>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</si>
  <si>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</si>
  <si>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</si>
  <si>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</si>
  <si>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</si>
  <si>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</si>
  <si>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</si>
  <si>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</si>
  <si>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</si>
  <si>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</si>
  <si>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</si>
  <si>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</si>
  <si>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</si>
  <si>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</si>
  <si>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</si>
  <si>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</si>
  <si>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</si>
  <si>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</si>
  <si>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</si>
  <si>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</si>
  <si>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</si>
  <si>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</si>
  <si>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</si>
  <si>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</si>
  <si>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</si>
  <si>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</si>
  <si>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</si>
  <si>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</si>
  <si>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</si>
  <si>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</si>
  <si>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</si>
  <si>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</si>
  <si>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</si>
  <si>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</si>
  <si>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</si>
  <si>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</si>
  <si>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</si>
  <si>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</si>
  <si>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</si>
  <si>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</si>
  <si>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</si>
  <si>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</si>
  <si>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</si>
  <si>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</si>
  <si>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</si>
  <si>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</si>
  <si>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</si>
  <si>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</si>
  <si>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</si>
  <si>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</si>
  <si>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</si>
  <si>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</si>
  <si>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</si>
  <si>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</si>
  <si>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</si>
  <si>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</si>
  <si>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</si>
  <si>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</si>
  <si>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</si>
  <si>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</si>
  <si>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</si>
  <si>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</si>
  <si>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</si>
  <si>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</si>
  <si>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</si>
  <si>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</si>
  <si>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</si>
  <si>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</si>
  <si>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</si>
  <si>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</si>
  <si>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</si>
  <si>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</si>
  <si>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</si>
  <si>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</si>
  <si>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</si>
  <si>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</si>
  <si>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</si>
  <si>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</si>
  <si>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</si>
  <si>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</si>
  <si>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</si>
  <si>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</si>
  <si>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</si>
  <si>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</si>
  <si>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</si>
  <si>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</si>
  <si>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</si>
  <si>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</si>
  <si>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</si>
  <si>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</si>
  <si>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</si>
  <si>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</si>
  <si>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</si>
  <si>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</si>
  <si>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</si>
  <si>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</si>
  <si>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</si>
  <si>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</si>
  <si>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</si>
  <si>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</si>
  <si>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</si>
  <si>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</si>
  <si>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</si>
  <si>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</si>
  <si>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</si>
  <si>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</si>
  <si>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</si>
  <si>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</si>
  <si>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</si>
  <si>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</si>
  <si>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</si>
  <si>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</si>
  <si>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</si>
  <si>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</si>
  <si>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</si>
  <si>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</si>
  <si>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</si>
  <si>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</si>
  <si>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</si>
  <si>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</si>
  <si>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</si>
  <si>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</si>
  <si>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</si>
  <si>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</si>
  <si>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</si>
  <si>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</si>
  <si>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</si>
  <si>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</si>
  <si>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</si>
  <si>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</si>
  <si>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</si>
  <si>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</si>
  <si>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</si>
  <si>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</si>
  <si>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</si>
  <si>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</si>
  <si>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</si>
  <si>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</si>
  <si>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</si>
  <si>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</si>
  <si>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</si>
  <si>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</si>
  <si>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</si>
  <si>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</si>
  <si>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</si>
  <si>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</si>
  <si>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</si>
  <si>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</si>
  <si>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</si>
  <si>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</si>
  <si>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</si>
  <si>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</si>
  <si>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</si>
  <si>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</si>
  <si>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</si>
  <si>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</si>
  <si>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</si>
  <si>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</si>
  <si>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</si>
  <si>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</si>
  <si>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</si>
  <si>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</si>
  <si>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</si>
  <si>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</si>
  <si>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</si>
  <si>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</si>
  <si>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</si>
  <si>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</si>
  <si>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</si>
  <si>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</si>
  <si>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</si>
  <si>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</si>
  <si>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</si>
  <si>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</si>
  <si>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</si>
  <si>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</si>
  <si>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</si>
  <si>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</si>
  <si>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</si>
  <si>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</si>
  <si>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</si>
  <si>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</si>
  <si>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</si>
  <si>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</si>
  <si>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</si>
  <si>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</si>
  <si>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</si>
  <si>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</si>
  <si>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</si>
  <si>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</si>
  <si>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</si>
  <si>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</si>
  <si>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</si>
  <si>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</si>
  <si>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</si>
  <si>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</si>
  <si>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</si>
  <si>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</si>
  <si>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</si>
  <si>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</si>
  <si>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</si>
  <si>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</si>
  <si>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</si>
  <si>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</si>
  <si>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</si>
  <si>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</si>
  <si>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</si>
  <si>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</si>
  <si>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</si>
  <si>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</si>
  <si>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</si>
  <si>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</si>
  <si>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</si>
  <si>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</si>
  <si>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</si>
  <si>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</si>
  <si>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</si>
  <si>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</si>
  <si>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</si>
  <si>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</si>
  <si>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</si>
  <si>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</si>
  <si>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</si>
  <si>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</si>
  <si>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</si>
  <si>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</si>
  <si>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</si>
  <si>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</si>
  <si>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</si>
  <si>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</si>
  <si>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</si>
  <si>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</si>
  <si>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</si>
  <si>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</si>
  <si>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</si>
  <si>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</si>
  <si>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</si>
  <si>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</si>
  <si>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</si>
  <si>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</si>
  <si>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</si>
  <si>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</si>
  <si>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</si>
  <si>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</si>
  <si>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</si>
  <si>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</si>
  <si>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</si>
  <si>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</si>
  <si>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</si>
  <si>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</si>
  <si>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</si>
  <si>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</si>
  <si>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</si>
  <si>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</si>
  <si>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</si>
  <si>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</si>
  <si>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</si>
  <si>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</si>
  <si>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</si>
  <si>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</si>
  <si>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</si>
  <si>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</si>
  <si>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</si>
  <si>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</si>
  <si>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</si>
  <si>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</si>
  <si>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</si>
  <si>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</si>
  <si>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</si>
  <si>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</si>
  <si>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</si>
  <si>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</si>
  <si>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</si>
  <si>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</si>
  <si>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</si>
  <si>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</si>
  <si>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</si>
  <si>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</si>
  <si>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</si>
  <si>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</si>
  <si>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</si>
  <si>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</si>
  <si>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</si>
  <si>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</si>
  <si>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</si>
  <si>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</si>
  <si>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</si>
  <si>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</si>
  <si>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</si>
  <si>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</si>
  <si>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</si>
  <si>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</si>
  <si>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</si>
  <si>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</si>
  <si>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</si>
  <si>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</si>
  <si>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</si>
  <si>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</si>
  <si>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</si>
  <si>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</si>
  <si>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</si>
  <si>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</si>
  <si>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</si>
  <si>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</si>
  <si>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</si>
  <si>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</si>
  <si>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</si>
  <si>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</si>
  <si>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</si>
  <si>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</si>
  <si>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</si>
  <si>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</si>
  <si>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</si>
  <si>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</si>
  <si>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</si>
  <si>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</si>
  <si>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</si>
  <si>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</si>
  <si>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</si>
  <si>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</si>
  <si>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</si>
  <si>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</si>
  <si>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</si>
  <si>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</si>
  <si>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</si>
  <si>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</si>
  <si>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</si>
  <si>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</si>
  <si>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</si>
  <si>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</si>
  <si>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</si>
  <si>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</si>
  <si>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</si>
  <si>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</si>
  <si>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</si>
  <si>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</si>
  <si>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</si>
  <si>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</si>
  <si>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</si>
  <si>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</si>
  <si>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</si>
  <si>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</si>
  <si>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</si>
  <si>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</si>
  <si>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</si>
  <si>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</si>
  <si>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</si>
  <si>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</si>
  <si>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</si>
  <si>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</si>
  <si>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</si>
  <si>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</si>
  <si>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</si>
  <si>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</si>
  <si>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</si>
  <si>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</si>
  <si>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</si>
  <si>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</si>
  <si>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</si>
  <si>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</si>
  <si>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</si>
  <si>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</si>
  <si>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</si>
  <si>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</si>
  <si>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</si>
  <si>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</si>
  <si>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</si>
  <si>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</si>
  <si>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</si>
  <si>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</si>
  <si>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</si>
  <si>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</si>
  <si>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</si>
  <si>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</si>
  <si>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</si>
  <si>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</si>
  <si>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</si>
  <si>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</si>
  <si>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</si>
  <si>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</si>
  <si>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</si>
  <si>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</si>
  <si>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</si>
  <si>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</si>
  <si>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</si>
  <si>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</si>
  <si>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</si>
  <si>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</si>
  <si>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</si>
  <si>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</si>
  <si>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</si>
  <si>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</si>
  <si>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</si>
  <si>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</si>
  <si>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</si>
  <si>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</si>
  <si>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</si>
  <si>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</si>
  <si>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</si>
  <si>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</si>
  <si>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</si>
  <si>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</si>
  <si>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</si>
  <si>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</si>
  <si>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</si>
  <si>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</si>
  <si>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</si>
  <si>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</si>
  <si>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</si>
  <si>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</si>
  <si>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</si>
  <si>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</si>
  <si>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</si>
  <si>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</si>
  <si>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</si>
  <si>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</si>
  <si>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</si>
  <si>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</si>
  <si>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</si>
  <si>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</si>
  <si>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</si>
  <si>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</si>
  <si>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</si>
  <si>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</si>
  <si>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</si>
  <si>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</si>
  <si>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</si>
  <si>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</si>
  <si>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</si>
  <si>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</si>
  <si>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</si>
  <si>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</si>
  <si>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</si>
  <si>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</si>
  <si>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</si>
  <si>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</si>
  <si>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</si>
  <si>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</si>
  <si>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</si>
  <si>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</si>
  <si>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</si>
  <si>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</si>
  <si>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</si>
  <si>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</si>
  <si>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</si>
  <si>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</si>
  <si>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</si>
  <si>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</si>
  <si>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</si>
  <si>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</si>
  <si>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</si>
  <si>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</si>
  <si>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</si>
  <si>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</si>
  <si>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</si>
  <si>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</si>
  <si>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</si>
  <si>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</si>
  <si>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</si>
  <si>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</si>
  <si>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</si>
  <si>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</si>
  <si>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</si>
  <si>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</si>
  <si>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</si>
  <si>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</si>
  <si>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</si>
  <si>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</si>
  <si>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</si>
  <si>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</si>
  <si>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</si>
  <si>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</si>
  <si>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</si>
  <si>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</si>
  <si>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</si>
  <si>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</si>
  <si>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</si>
  <si>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</si>
  <si>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</si>
  <si>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</si>
  <si>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</si>
  <si>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</si>
  <si>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</si>
  <si>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</si>
  <si>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</si>
  <si>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</si>
  <si>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</si>
  <si>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</si>
  <si>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</si>
  <si>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</si>
  <si>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</si>
  <si>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</si>
  <si>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</si>
  <si>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</si>
  <si>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</si>
  <si>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</si>
  <si>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</si>
  <si>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</si>
  <si>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</si>
  <si>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</si>
  <si>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</si>
  <si>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</si>
  <si>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</si>
  <si>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</si>
  <si>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</si>
  <si>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</si>
  <si>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</si>
  <si>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</si>
  <si>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</si>
  <si>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</si>
  <si>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</si>
  <si>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</si>
  <si>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</si>
  <si>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</si>
  <si>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</si>
  <si>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</si>
  <si>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</si>
  <si>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</si>
  <si>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</si>
  <si>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</si>
  <si>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</si>
  <si>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</si>
  <si>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</si>
  <si>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</si>
  <si>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</si>
  <si>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</si>
  <si>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</si>
  <si>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</si>
  <si>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</si>
  <si>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</si>
  <si>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</si>
  <si>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</si>
  <si>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</si>
  <si>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</si>
  <si>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</si>
  <si>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</si>
  <si>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</si>
  <si>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</si>
  <si>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</si>
  <si>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</si>
  <si>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</si>
  <si>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</si>
  <si>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</si>
  <si>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</si>
  <si>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</si>
  <si>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</si>
  <si>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</si>
  <si>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</si>
  <si>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</si>
  <si>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</si>
  <si>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</si>
  <si>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</si>
  <si>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</si>
  <si>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</si>
  <si>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</si>
  <si>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</si>
  <si>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</si>
  <si>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</si>
  <si>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</si>
  <si>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</si>
  <si>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</si>
  <si>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</si>
  <si>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</si>
  <si>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</si>
  <si>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</si>
  <si>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</si>
  <si>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</si>
  <si>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</si>
  <si>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</si>
  <si>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</si>
  <si>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</si>
  <si>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</si>
  <si>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</si>
  <si>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</si>
  <si>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</si>
  <si>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</si>
  <si>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</si>
  <si>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</si>
  <si>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</si>
  <si>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</si>
  <si>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</si>
  <si>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</si>
  <si>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</si>
  <si>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</si>
  <si>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</si>
  <si>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</si>
  <si>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</si>
  <si>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</si>
  <si>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</si>
  <si>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</si>
  <si>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</si>
  <si>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</si>
  <si>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</si>
  <si>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</si>
  <si>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</si>
  <si>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</si>
  <si>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</si>
  <si>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</si>
  <si>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</si>
  <si>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</si>
  <si>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</si>
  <si>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</si>
  <si>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</si>
  <si>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</si>
  <si>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</si>
  <si>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</si>
  <si>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</si>
  <si>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</si>
  <si>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</si>
  <si>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</si>
  <si>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</si>
  <si>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</si>
  <si>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</si>
  <si>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</si>
  <si>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</si>
  <si>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</si>
  <si>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</si>
  <si>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</si>
  <si>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</si>
  <si>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</si>
  <si>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</si>
  <si>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</si>
  <si>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</si>
  <si>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</si>
  <si>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</si>
  <si>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</si>
  <si>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</si>
  <si>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</si>
  <si>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</si>
  <si>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</si>
  <si>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</si>
  <si>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</si>
  <si>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</si>
  <si>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</si>
  <si>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</si>
  <si>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</si>
  <si>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</si>
  <si>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</si>
  <si>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</si>
  <si>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</si>
  <si>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</si>
  <si>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</si>
  <si>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</si>
  <si>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</si>
  <si>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</si>
  <si>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</si>
  <si>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</si>
  <si>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</si>
  <si>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</si>
  <si>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</si>
  <si>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</si>
  <si>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</si>
  <si>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</si>
  <si>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</si>
  <si>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</si>
  <si>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</si>
  <si>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</si>
  <si>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</si>
  <si>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</si>
  <si>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</si>
  <si>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</si>
  <si>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</si>
  <si>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</si>
  <si>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</si>
  <si>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</si>
  <si>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</si>
  <si>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</si>
  <si>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</si>
  <si>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</si>
  <si>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</si>
  <si>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</si>
  <si>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</si>
  <si>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</si>
  <si>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</si>
  <si>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</si>
  <si>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</si>
  <si>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</si>
  <si>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</si>
  <si>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</si>
  <si>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</si>
  <si>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</si>
  <si>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</si>
  <si>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</si>
  <si>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</si>
  <si>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</si>
  <si>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</si>
  <si>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</si>
  <si>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</si>
  <si>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</si>
  <si>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</si>
  <si>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</si>
  <si>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</si>
  <si>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</si>
  <si>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</si>
  <si>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</si>
  <si>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</si>
  <si>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</si>
  <si>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</si>
  <si>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</si>
  <si>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</si>
  <si>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</si>
  <si>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</si>
  <si>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</si>
  <si>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</si>
  <si>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</si>
  <si>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</si>
  <si>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</si>
  <si>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</si>
  <si>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</si>
  <si>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</si>
  <si>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</si>
  <si>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</si>
  <si>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</si>
  <si>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</si>
  <si>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</si>
  <si>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</si>
  <si>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</si>
  <si>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</si>
  <si>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</si>
  <si>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</si>
  <si>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</si>
  <si>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</si>
  <si>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</si>
  <si>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</si>
  <si>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</si>
  <si>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</si>
  <si>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</si>
  <si>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</si>
  <si>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</si>
  <si>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</si>
  <si>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</si>
  <si>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</si>
  <si>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</si>
  <si>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</si>
  <si>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</si>
  <si>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</si>
  <si>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</si>
  <si>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</si>
  <si>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</si>
  <si>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</si>
  <si>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</si>
  <si>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</si>
  <si>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</si>
  <si>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</si>
  <si>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</si>
  <si>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</si>
  <si>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</si>
  <si>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</si>
  <si>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</si>
  <si>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</si>
  <si>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</si>
  <si>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</si>
  <si>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</si>
  <si>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</si>
  <si>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</si>
  <si>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</si>
  <si>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</si>
  <si>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</si>
  <si>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</si>
  <si>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</si>
  <si>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</si>
  <si>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</si>
  <si>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</si>
  <si>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</si>
  <si>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</si>
  <si>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</si>
  <si>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</si>
  <si>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</si>
  <si>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</si>
  <si>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</si>
  <si>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</si>
  <si>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</si>
  <si>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</si>
  <si>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</si>
  <si>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</si>
  <si>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</si>
  <si>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</si>
  <si>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</si>
  <si>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</si>
  <si>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</si>
  <si>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</si>
  <si>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</si>
  <si>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</si>
  <si>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</si>
  <si>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</si>
  <si>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</si>
  <si>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</si>
  <si>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</si>
  <si>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</si>
  <si>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</si>
  <si>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</si>
  <si>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</si>
  <si>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</si>
  <si>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</si>
  <si>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</si>
  <si>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</si>
  <si>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</si>
  <si>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</si>
  <si>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</si>
  <si>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</si>
  <si>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</si>
  <si>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</si>
  <si>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</si>
  <si>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</si>
  <si>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</si>
  <si>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</si>
  <si>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</si>
  <si>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</si>
  <si>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</si>
  <si>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</si>
  <si>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</si>
  <si>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</si>
  <si>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</si>
  <si>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</si>
  <si>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</si>
  <si>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</si>
  <si>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</si>
  <si>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</si>
  <si>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</si>
  <si>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</si>
  <si>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</si>
  <si>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</si>
  <si>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</si>
  <si>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</si>
  <si>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</si>
  <si>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</si>
  <si>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</si>
  <si>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</si>
  <si>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</si>
  <si>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</si>
  <si>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</si>
  <si>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</si>
  <si>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</si>
  <si>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</si>
  <si>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</si>
  <si>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</si>
  <si>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</si>
  <si>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</si>
  <si>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</si>
  <si>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</si>
  <si>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</si>
  <si>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</si>
  <si>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</si>
  <si>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</si>
  <si>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</si>
  <si>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</si>
  <si>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</si>
  <si>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</si>
  <si>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</si>
  <si>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</si>
  <si>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</si>
  <si>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</si>
  <si>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</si>
  <si>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</si>
  <si>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</si>
  <si>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</si>
  <si>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</si>
  <si>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</si>
  <si>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</si>
  <si>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</si>
  <si>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</si>
  <si>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</si>
  <si>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</si>
  <si>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</si>
  <si>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</si>
  <si>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</si>
  <si>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</si>
  <si>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</si>
  <si>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</si>
  <si>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</si>
  <si>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</si>
  <si>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</si>
  <si>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</si>
  <si>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</si>
  <si>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</si>
  <si>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</si>
  <si>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</si>
  <si>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</si>
  <si>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</si>
  <si>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</si>
  <si>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</si>
  <si>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</si>
  <si>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</si>
  <si>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</si>
  <si>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</si>
  <si>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</si>
  <si>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</si>
  <si>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</si>
  <si>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</si>
  <si>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</si>
  <si>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</si>
  <si>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</si>
  <si>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</si>
  <si>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</si>
  <si>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</si>
  <si>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</si>
  <si>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</si>
  <si>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</si>
  <si>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</si>
  <si>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</si>
  <si>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</si>
  <si>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</si>
  <si>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</si>
  <si>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</si>
  <si>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</si>
  <si>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</si>
  <si>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</si>
  <si>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</si>
  <si>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</si>
  <si>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</si>
  <si>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</si>
  <si>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</si>
  <si>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</si>
  <si>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</si>
  <si>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</si>
  <si>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</si>
  <si>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</si>
  <si>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</si>
  <si>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</si>
  <si>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</si>
  <si>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</si>
  <si>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</si>
  <si>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</si>
  <si>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</si>
  <si>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</si>
  <si>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</si>
  <si>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</si>
  <si>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</si>
  <si>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</si>
  <si>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</si>
  <si>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</si>
  <si>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</si>
  <si>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</si>
  <si>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</si>
  <si>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</si>
  <si>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</si>
  <si>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</si>
  <si>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</si>
  <si>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</si>
  <si>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</si>
  <si>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</si>
  <si>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</si>
  <si>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</si>
  <si>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</si>
  <si>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</si>
  <si>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</si>
  <si>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</si>
  <si>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</si>
  <si>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</si>
  <si>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</si>
  <si>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</si>
  <si>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</si>
  <si>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</si>
  <si>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</si>
  <si>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</si>
  <si>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</si>
  <si>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</si>
  <si>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</si>
  <si>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</si>
  <si>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</si>
  <si>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</si>
  <si>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</si>
  <si>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</si>
  <si>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</si>
  <si>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</si>
  <si>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</si>
  <si>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</si>
  <si>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</si>
  <si>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</si>
  <si>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</si>
  <si>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</si>
  <si>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</si>
  <si>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</si>
  <si>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</si>
  <si>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</si>
  <si>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</si>
  <si>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</si>
  <si>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</si>
  <si>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</si>
  <si>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</si>
  <si>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</si>
  <si>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</si>
  <si>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</si>
  <si>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</si>
  <si>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</si>
  <si>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</si>
  <si>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</si>
  <si>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</si>
  <si>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</si>
  <si>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</si>
  <si>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</si>
  <si>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</si>
  <si>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</si>
  <si>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</si>
  <si>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</si>
  <si>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</si>
  <si>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</si>
  <si>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</si>
  <si>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</si>
  <si>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</si>
  <si>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</si>
  <si>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</si>
  <si>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</si>
  <si>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</si>
  <si>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</si>
  <si>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</si>
  <si>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</si>
  <si>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</si>
  <si>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</si>
  <si>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</si>
  <si>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</si>
  <si>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</si>
  <si>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</si>
  <si>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</si>
  <si>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</si>
  <si>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</si>
  <si>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</si>
  <si>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</si>
  <si>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</si>
  <si>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</si>
  <si>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</si>
  <si>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</si>
  <si>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</si>
  <si>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</si>
  <si>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</si>
  <si>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</si>
  <si>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</si>
  <si>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</si>
  <si>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</si>
  <si>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</si>
  <si>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</si>
  <si>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</si>
  <si>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</si>
  <si>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</si>
  <si>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</si>
  <si>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</si>
  <si>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</si>
  <si>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</si>
  <si>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</si>
  <si>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</si>
  <si>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</si>
  <si>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</si>
  <si>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</si>
  <si>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</si>
  <si>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</si>
  <si>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</si>
  <si>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</si>
  <si>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</si>
  <si>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</si>
  <si>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</si>
  <si>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</si>
  <si>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</si>
  <si>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</si>
  <si>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</si>
  <si>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</si>
  <si>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</si>
  <si>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</si>
  <si>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</si>
  <si>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</si>
  <si>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</si>
  <si>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</si>
  <si>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</si>
  <si>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</si>
  <si>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</si>
  <si>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</si>
  <si>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</si>
  <si>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</si>
  <si>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</si>
  <si>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</si>
  <si>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</si>
  <si>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</si>
  <si>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</si>
  <si>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</si>
  <si>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</si>
  <si>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</si>
  <si>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</si>
  <si>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</si>
  <si>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</si>
  <si>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</si>
  <si>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</si>
  <si>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</si>
  <si>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</si>
  <si>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</si>
  <si>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</si>
  <si>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</si>
  <si>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</si>
  <si>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</si>
  <si>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</si>
  <si>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</si>
  <si>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</si>
  <si>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</si>
  <si>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</si>
  <si>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</si>
  <si>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</si>
  <si>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</si>
  <si>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</si>
  <si>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</si>
  <si>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</si>
  <si>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</si>
  <si>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</si>
  <si>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</si>
  <si>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</si>
  <si>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</si>
  <si>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</si>
  <si>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</si>
  <si>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</si>
  <si>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</si>
  <si>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</si>
  <si>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</si>
  <si>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</si>
  <si>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</si>
  <si>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</si>
  <si>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</si>
  <si>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</si>
  <si>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</si>
  <si>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</si>
  <si>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</si>
  <si>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</si>
  <si>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</si>
  <si>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</si>
  <si>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</si>
  <si>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</si>
  <si>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</si>
  <si>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</si>
  <si>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</si>
  <si>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</si>
  <si>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</si>
  <si>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</si>
  <si>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</si>
  <si>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</si>
  <si>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</si>
  <si>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</si>
  <si>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</si>
  <si>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</si>
  <si>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</si>
  <si>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</si>
  <si>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</si>
  <si>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</si>
  <si>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</si>
  <si>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</si>
  <si>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</si>
  <si>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</si>
  <si>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</si>
  <si>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</si>
  <si>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</si>
  <si>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</si>
  <si>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</si>
  <si>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</si>
  <si>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</si>
  <si>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</si>
  <si>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</si>
  <si>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</si>
  <si>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</si>
  <si>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</si>
  <si>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</si>
  <si>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</si>
  <si>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</si>
  <si>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</si>
  <si>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</si>
  <si>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</si>
  <si>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</si>
  <si>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</si>
  <si>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</si>
  <si>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</si>
  <si>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</si>
  <si>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</si>
  <si>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</si>
  <si>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</si>
  <si>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</si>
  <si>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</si>
  <si>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</si>
  <si>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</si>
  <si>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</si>
  <si>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</si>
  <si>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</si>
  <si>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</si>
  <si>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</si>
  <si>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</si>
  <si>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</si>
  <si>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</si>
  <si>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</si>
  <si>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</si>
  <si>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</si>
  <si>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</si>
  <si>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</si>
  <si>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</si>
  <si>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</si>
  <si>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</si>
  <si>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</si>
  <si>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</si>
  <si>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</si>
  <si>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</si>
  <si>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</si>
  <si>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</si>
  <si>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</si>
  <si>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</si>
  <si>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</si>
  <si>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</si>
  <si>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</si>
  <si>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</si>
  <si>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</si>
  <si>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</si>
  <si>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</si>
  <si>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</si>
  <si>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</si>
  <si>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</si>
  <si>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</si>
  <si>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</si>
  <si>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</si>
  <si>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</si>
  <si>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</si>
  <si>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</si>
  <si>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</si>
  <si>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</si>
  <si>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</si>
  <si>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</si>
  <si>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</si>
  <si>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</si>
  <si>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</si>
  <si>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</si>
  <si>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</si>
  <si>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</si>
  <si>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</si>
  <si>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</si>
  <si>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</si>
  <si>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</si>
  <si>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</si>
  <si>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</si>
  <si>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</si>
  <si>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</si>
  <si>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</si>
  <si>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</si>
  <si>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</si>
  <si>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</si>
  <si>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</si>
  <si>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</si>
  <si>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</si>
  <si>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</si>
  <si>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</si>
  <si>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</si>
  <si>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</si>
  <si>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</si>
  <si>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</si>
  <si>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</si>
  <si>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</si>
  <si>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</si>
  <si>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</si>
  <si>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</si>
  <si>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</si>
  <si>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</si>
  <si>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</si>
  <si>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</si>
  <si>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</si>
  <si>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</si>
  <si>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</si>
  <si>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</si>
  <si>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</si>
  <si>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</si>
  <si>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</si>
  <si>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</si>
  <si>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</si>
  <si>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</si>
  <si>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</si>
  <si>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</si>
  <si>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</si>
  <si>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</si>
  <si>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</si>
  <si>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</si>
  <si>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</si>
  <si>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</si>
  <si>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</si>
  <si>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</si>
  <si>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</si>
  <si>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</si>
  <si>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</si>
  <si>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</si>
  <si>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</si>
  <si>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</si>
  <si>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</si>
  <si>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</si>
  <si>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</si>
  <si>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</si>
  <si>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</si>
  <si>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</si>
  <si>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</si>
  <si>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</si>
  <si>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</si>
  <si>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</si>
  <si>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</si>
  <si>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</si>
  <si>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</si>
  <si>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</si>
  <si>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</si>
  <si>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</si>
  <si>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</si>
  <si>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</si>
  <si>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</si>
  <si>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</si>
  <si>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</si>
  <si>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</si>
  <si>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</si>
  <si>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</si>
  <si>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</si>
  <si>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</si>
  <si>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</si>
  <si>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</si>
  <si>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</si>
  <si>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</si>
  <si>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</si>
  <si>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</si>
  <si>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</si>
  <si>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</si>
  <si>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</si>
  <si>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</si>
  <si>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</si>
  <si>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</si>
  <si>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</si>
  <si>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</si>
  <si>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</si>
  <si>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</si>
  <si>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</si>
  <si>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</si>
  <si>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</si>
  <si>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</si>
  <si>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</si>
  <si>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</si>
  <si>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</si>
  <si>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</si>
  <si>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</si>
  <si>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</si>
  <si>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</si>
  <si>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</si>
  <si>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</si>
  <si>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</si>
  <si>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</si>
  <si>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</si>
  <si>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</si>
  <si>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</si>
  <si>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</si>
  <si>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</si>
  <si>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</si>
  <si>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</si>
  <si>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</si>
  <si>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</si>
  <si>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</si>
  <si>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</si>
  <si>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</si>
  <si>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</si>
  <si>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</si>
  <si>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</si>
  <si>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</si>
  <si>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</si>
  <si>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</si>
  <si>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</si>
  <si>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</si>
  <si>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</si>
  <si>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</si>
  <si>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</si>
  <si>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</si>
  <si>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</si>
  <si>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</si>
  <si>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</si>
  <si>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</si>
  <si>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</si>
  <si>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</si>
  <si>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</si>
  <si>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</si>
  <si>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</si>
  <si>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</si>
  <si>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</si>
  <si>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</si>
  <si>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</si>
  <si>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</si>
  <si>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</si>
  <si>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</si>
  <si>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</si>
  <si>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</si>
  <si>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</si>
  <si>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</si>
  <si>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</si>
  <si>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</si>
  <si>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</si>
  <si>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</si>
  <si>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</si>
  <si>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</si>
  <si>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</si>
  <si>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</si>
  <si>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</si>
  <si>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</si>
  <si>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</si>
  <si>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</si>
  <si>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</si>
  <si>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</si>
  <si>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</si>
  <si>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</si>
  <si>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</si>
  <si>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</si>
  <si>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</si>
  <si>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</si>
  <si>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</si>
  <si>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</si>
  <si>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</si>
  <si>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</si>
  <si>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</si>
  <si>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</si>
  <si>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</si>
  <si>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</si>
  <si>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</si>
  <si>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</si>
  <si>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</si>
  <si>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</si>
  <si>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</si>
  <si>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</si>
  <si>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</si>
  <si>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</si>
  <si>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</si>
  <si>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</si>
  <si>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</si>
  <si>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</si>
  <si>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</si>
  <si>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</si>
  <si>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</si>
  <si>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</si>
  <si>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</si>
  <si>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</si>
  <si>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</si>
  <si>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</si>
  <si>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</si>
  <si>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</si>
  <si>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</si>
  <si>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</si>
  <si>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</si>
  <si>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</si>
  <si>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</si>
  <si>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</si>
  <si>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</si>
  <si>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</si>
  <si>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</si>
  <si>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</si>
  <si>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</si>
  <si>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</si>
  <si>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</si>
  <si>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</si>
  <si>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</si>
  <si>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</si>
  <si>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</si>
  <si>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</si>
  <si>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</si>
  <si>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</si>
  <si>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</si>
  <si>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</si>
  <si>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</si>
  <si>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</si>
  <si>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</si>
  <si>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</si>
  <si>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</si>
  <si>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</si>
  <si>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</si>
  <si>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</si>
  <si>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</si>
  <si>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</si>
  <si>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</si>
  <si>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</si>
  <si>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</si>
  <si>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</si>
  <si>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</si>
  <si>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</si>
  <si>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</si>
  <si>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</si>
  <si>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</si>
  <si>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</si>
  <si>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</si>
  <si>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</si>
  <si>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</si>
  <si>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</si>
  <si>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</si>
  <si>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</si>
  <si>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</si>
  <si>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</si>
  <si>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</si>
  <si>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</si>
  <si>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</si>
  <si>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</si>
  <si>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</si>
  <si>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</si>
  <si>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</si>
  <si>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</si>
  <si>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</si>
  <si>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</si>
  <si>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</si>
  <si>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</si>
  <si>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</si>
  <si>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</si>
  <si>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</si>
  <si>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</si>
  <si>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</si>
  <si>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</si>
  <si>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</si>
  <si>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</si>
  <si>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</si>
  <si>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</si>
  <si>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</si>
  <si>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</si>
  <si>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</si>
  <si>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</si>
  <si>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</si>
  <si>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</si>
  <si>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</si>
  <si>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</si>
  <si>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</si>
  <si>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</si>
  <si>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</si>
  <si>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</si>
  <si>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</si>
  <si>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</si>
  <si>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</si>
  <si>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</si>
  <si>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</si>
  <si>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</si>
  <si>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</si>
  <si>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</si>
  <si>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</si>
  <si>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</si>
  <si>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</si>
  <si>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</si>
  <si>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</si>
  <si>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</si>
  <si>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</si>
  <si>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</si>
  <si>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</si>
  <si>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</si>
  <si>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</si>
  <si>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</si>
  <si>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</si>
  <si>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</si>
  <si>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</si>
  <si>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</si>
  <si>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</si>
  <si>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</si>
  <si>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</si>
  <si>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</si>
  <si>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</si>
  <si>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</si>
  <si>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</si>
  <si>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</si>
  <si>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</si>
  <si>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</si>
  <si>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</si>
  <si>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</si>
  <si>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</si>
  <si>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</si>
  <si>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</si>
  <si>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</si>
  <si>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</si>
  <si>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</si>
  <si>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</si>
  <si>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</si>
  <si>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</si>
  <si>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</si>
  <si>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</si>
  <si>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</si>
  <si>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</si>
  <si>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</si>
  <si>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</si>
  <si>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</si>
  <si>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</si>
  <si>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</si>
  <si>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</si>
  <si>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</si>
  <si>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</si>
  <si>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</si>
  <si>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</si>
  <si>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</si>
  <si>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</si>
  <si>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</si>
  <si>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</si>
  <si>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</si>
  <si>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</si>
  <si>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</si>
  <si>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</si>
  <si>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</si>
  <si>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</si>
  <si>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</si>
  <si>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</si>
  <si>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</si>
  <si>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</si>
  <si>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</si>
  <si>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</si>
  <si>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</si>
  <si>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</si>
  <si>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</si>
  <si>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</si>
  <si>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</si>
  <si>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</si>
  <si>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</si>
  <si>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</si>
  <si>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</si>
  <si>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</si>
  <si>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</si>
  <si>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</si>
  <si>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</si>
  <si>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</si>
  <si>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</si>
  <si>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</si>
  <si>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</si>
  <si>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</si>
  <si>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</si>
  <si>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</si>
  <si>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</si>
  <si>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</si>
  <si>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</si>
  <si>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</si>
  <si>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</si>
  <si>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</si>
  <si>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</si>
  <si>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</si>
  <si>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</si>
  <si>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</si>
  <si>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</si>
  <si>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</si>
  <si>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</si>
  <si>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</si>
  <si>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</si>
  <si>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</si>
  <si>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</si>
  <si>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</si>
  <si>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</si>
  <si>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</si>
  <si>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</si>
  <si>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</si>
  <si>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</si>
  <si>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</si>
  <si>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</si>
  <si>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</si>
  <si>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</si>
  <si>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</si>
  <si>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</si>
  <si>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</si>
  <si>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</si>
  <si>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</si>
  <si>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</si>
  <si>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</si>
  <si>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</si>
  <si>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</si>
  <si>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</si>
  <si>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</si>
  <si>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</si>
  <si>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</si>
  <si>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</si>
  <si>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</si>
  <si>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</si>
  <si>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</si>
  <si>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</si>
  <si>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</si>
  <si>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</si>
  <si>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</si>
  <si>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</si>
  <si>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</si>
  <si>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</si>
  <si>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</si>
  <si>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</si>
  <si>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</si>
  <si>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</si>
  <si>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</si>
  <si>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</si>
  <si>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</si>
  <si>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</si>
  <si>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</si>
  <si>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</si>
  <si>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</si>
  <si>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</si>
  <si>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</si>
  <si>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</si>
  <si>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</si>
  <si>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</si>
  <si>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</si>
  <si>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</si>
  <si>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</si>
  <si>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</si>
  <si>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</si>
  <si>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</si>
  <si>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</si>
  <si>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</si>
  <si>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</si>
  <si>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</si>
  <si>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</si>
  <si>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</si>
  <si>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</si>
  <si>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</si>
  <si>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</si>
  <si>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</si>
  <si>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</si>
  <si>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</si>
  <si>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</si>
  <si>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</si>
  <si>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</si>
  <si>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</si>
  <si>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</si>
  <si>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</si>
  <si>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</si>
  <si>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</si>
  <si>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</si>
  <si>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</si>
  <si>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</si>
  <si>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</si>
  <si>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</si>
  <si>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</si>
  <si>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</si>
  <si>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</si>
  <si>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</si>
  <si>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</si>
  <si>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</si>
  <si>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</si>
  <si>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</si>
  <si>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</si>
  <si>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</si>
  <si>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</si>
  <si>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</si>
  <si>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</si>
  <si>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</si>
  <si>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</si>
  <si>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</si>
  <si>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</si>
  <si>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</si>
  <si>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</si>
  <si>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</si>
  <si>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</si>
  <si>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</si>
  <si>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</si>
  <si>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</si>
  <si>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</si>
  <si>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</si>
  <si>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</si>
  <si>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</si>
  <si>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</si>
  <si>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</si>
  <si>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</si>
  <si>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</si>
  <si>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</si>
  <si>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</si>
  <si>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</si>
  <si>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</si>
  <si>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</si>
  <si>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</si>
  <si>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</si>
  <si>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</si>
  <si>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</si>
  <si>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</si>
  <si>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</si>
  <si>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</si>
  <si>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</si>
  <si>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</si>
  <si>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</si>
  <si>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</si>
  <si>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</si>
  <si>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</si>
  <si>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</si>
  <si>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</si>
  <si>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</si>
  <si>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</si>
  <si>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</si>
  <si>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</si>
  <si>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</si>
  <si>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</si>
  <si>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</si>
  <si>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</si>
  <si>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</si>
  <si>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</si>
  <si>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</si>
  <si>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</si>
  <si>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</si>
  <si>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</si>
  <si>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</si>
  <si>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</si>
  <si>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</si>
  <si>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</si>
  <si>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</si>
  <si>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</si>
  <si>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</si>
  <si>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</si>
  <si>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</si>
  <si>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</si>
  <si>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</si>
  <si>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</si>
  <si>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</si>
  <si>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</si>
  <si>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</si>
  <si>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</si>
  <si>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</si>
  <si>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</si>
  <si>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</si>
  <si>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</si>
  <si>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</si>
  <si>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</si>
  <si>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</si>
  <si>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</si>
  <si>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</si>
  <si>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</si>
  <si>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</si>
  <si>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</si>
  <si>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</si>
  <si>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</si>
  <si>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</si>
  <si>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</si>
  <si>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</si>
  <si>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</si>
  <si>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</si>
  <si>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</si>
  <si>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</si>
  <si>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</si>
  <si>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</si>
  <si>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</si>
  <si>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</si>
  <si>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</si>
  <si>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</si>
  <si>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</si>
  <si>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</si>
  <si>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</si>
  <si>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</si>
  <si>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</si>
  <si>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</si>
  <si>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</si>
  <si>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</si>
  <si>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</si>
  <si>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</si>
  <si>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</si>
  <si>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</si>
  <si>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</si>
  <si>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</si>
  <si>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</si>
  <si>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</si>
  <si>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</si>
  <si>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</si>
  <si>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</si>
  <si>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</si>
  <si>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</si>
  <si>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</si>
  <si>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</si>
  <si>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</si>
  <si>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</si>
  <si>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</si>
  <si>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</si>
  <si>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</si>
  <si>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</si>
  <si>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</si>
  <si>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</si>
  <si>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</si>
  <si>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</si>
  <si>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</si>
  <si>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</si>
  <si>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</si>
  <si>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</si>
  <si>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</si>
  <si>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</si>
  <si>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</si>
  <si>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</si>
  <si>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</si>
  <si>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</si>
  <si>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</si>
  <si>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</si>
  <si>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</si>
  <si>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</si>
  <si>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</si>
  <si>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</si>
  <si>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</si>
  <si>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</si>
  <si>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</si>
  <si>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</si>
  <si>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</si>
  <si>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</si>
  <si>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</si>
  <si>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</si>
  <si>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</si>
  <si>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</si>
  <si>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</si>
  <si>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</si>
  <si>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</si>
  <si>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</si>
  <si>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</si>
  <si>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</si>
  <si>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</si>
  <si>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</si>
  <si>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</si>
  <si>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</si>
  <si>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</si>
  <si>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</si>
  <si>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</si>
  <si>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</si>
  <si>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</si>
  <si>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</si>
  <si>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</si>
  <si>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</si>
  <si>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</si>
  <si>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</si>
  <si>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</si>
  <si>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</si>
  <si>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</si>
  <si>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</si>
  <si>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</si>
  <si>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</si>
  <si>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</si>
  <si>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</si>
  <si>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</si>
  <si>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</si>
  <si>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</si>
  <si>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</si>
  <si>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</si>
  <si>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</si>
  <si>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</si>
  <si>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</si>
  <si>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</si>
  <si>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</si>
  <si>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</si>
  <si>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</si>
  <si>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</si>
  <si>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</si>
  <si>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</si>
  <si>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</si>
  <si>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</si>
  <si>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</si>
  <si>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</si>
  <si>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</si>
  <si>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</si>
  <si>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</si>
  <si>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</si>
  <si>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</si>
  <si>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</si>
  <si>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</si>
  <si>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</si>
  <si>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</si>
  <si>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</si>
  <si>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</si>
  <si>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</si>
  <si>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</si>
  <si>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</si>
  <si>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</si>
  <si>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</si>
  <si>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</si>
  <si>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</si>
  <si>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</si>
  <si>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</si>
  <si>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</si>
  <si>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</si>
  <si>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</si>
  <si>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</si>
  <si>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</si>
  <si>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</si>
  <si>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</si>
  <si>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</si>
  <si>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</si>
  <si>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</si>
  <si>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</si>
  <si>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</si>
  <si>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</si>
  <si>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</si>
  <si>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</si>
  <si>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</si>
  <si>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</si>
  <si>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</si>
  <si>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</si>
  <si>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</si>
  <si>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</si>
  <si>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</si>
  <si>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</si>
  <si>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</si>
  <si>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</si>
  <si>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</si>
  <si>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</si>
  <si>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</si>
  <si>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</si>
  <si>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</si>
  <si>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</si>
  <si>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</si>
  <si>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</si>
  <si>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</si>
  <si>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</si>
  <si>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</si>
  <si>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</si>
  <si>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</si>
  <si>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</si>
  <si>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</si>
  <si>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</si>
  <si>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</si>
  <si>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</si>
  <si>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</si>
  <si>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</si>
  <si>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</si>
  <si>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</si>
  <si>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</si>
  <si>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</si>
  <si>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</si>
  <si>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</si>
  <si>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</si>
  <si>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</si>
  <si>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</si>
  <si>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</si>
  <si>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</si>
  <si>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</si>
  <si>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</si>
  <si>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</si>
  <si>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</si>
  <si>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</si>
  <si>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</si>
  <si>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</si>
  <si>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</si>
  <si>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</si>
  <si>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</si>
  <si>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</si>
  <si>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</si>
  <si>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</si>
  <si>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</si>
  <si>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</si>
  <si>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</si>
  <si>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</si>
  <si>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</si>
  <si>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</si>
  <si>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</si>
  <si>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</si>
  <si>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</si>
  <si>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</si>
  <si>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</si>
  <si>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</si>
  <si>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</si>
  <si>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</si>
  <si>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</si>
  <si>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</si>
  <si>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</si>
  <si>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</si>
  <si>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</si>
  <si>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</si>
  <si>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</si>
  <si>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</si>
  <si>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</si>
  <si>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</si>
  <si>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</si>
  <si>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</si>
  <si>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</si>
  <si>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</si>
  <si>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</si>
  <si>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</si>
  <si>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</si>
  <si>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</si>
  <si>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</si>
  <si>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</si>
  <si>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</si>
  <si>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</si>
  <si>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</si>
  <si>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</si>
  <si>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</si>
  <si>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</si>
  <si>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</si>
  <si>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</si>
  <si>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</si>
  <si>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</si>
  <si>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</si>
  <si>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</si>
  <si>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</si>
  <si>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</si>
  <si>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</si>
  <si>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</si>
  <si>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</si>
  <si>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</si>
  <si>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</si>
  <si>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</si>
  <si>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</si>
  <si>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</si>
  <si>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</si>
  <si>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</si>
  <si>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</si>
  <si>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</si>
  <si>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</si>
  <si>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</si>
  <si>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</si>
  <si>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</si>
  <si>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</si>
  <si>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</si>
  <si>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</si>
  <si>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</si>
  <si>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</si>
  <si>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</si>
  <si>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</si>
  <si>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</si>
  <si>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</si>
  <si>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</si>
  <si>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</si>
  <si>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</si>
  <si>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</si>
  <si>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</si>
  <si>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</si>
  <si>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</si>
  <si>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</si>
  <si>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</si>
  <si>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</si>
  <si>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</si>
  <si>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</si>
  <si>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</si>
  <si>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</si>
  <si>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</si>
  <si>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</si>
  <si>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</si>
  <si>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</si>
  <si>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</si>
  <si>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</si>
  <si>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</si>
  <si>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</si>
  <si>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</si>
  <si>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</si>
  <si>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</si>
  <si>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</si>
  <si>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</si>
  <si>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</si>
  <si>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</si>
  <si>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</si>
  <si>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</si>
  <si>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</si>
  <si>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</si>
  <si>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</si>
  <si>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</si>
  <si>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</si>
  <si>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</si>
  <si>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</si>
  <si>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</si>
  <si>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</si>
  <si>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</si>
  <si>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</si>
  <si>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</si>
  <si>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</si>
  <si>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</si>
  <si>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</si>
  <si>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</si>
  <si>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</si>
  <si>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</si>
  <si>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</si>
  <si>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</si>
  <si>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</si>
  <si>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</si>
  <si>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</si>
  <si>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</si>
  <si>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</si>
  <si>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</si>
  <si>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</si>
  <si>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</si>
  <si>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</si>
  <si>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</si>
  <si>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</si>
  <si>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</si>
  <si>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</si>
  <si>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</si>
  <si>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</si>
  <si>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</si>
  <si>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</si>
  <si>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</si>
  <si>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</si>
  <si>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</si>
  <si>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</si>
  <si>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</si>
  <si>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</si>
  <si>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</si>
  <si>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</si>
  <si>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</si>
  <si>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</si>
  <si>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</si>
  <si>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</si>
  <si>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</si>
  <si>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</si>
  <si>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</si>
  <si>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</si>
  <si>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</si>
  <si>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</si>
  <si>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</si>
  <si>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</si>
  <si>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</si>
  <si>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</si>
  <si>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</si>
  <si>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</si>
  <si>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</si>
  <si>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</si>
  <si>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</si>
  <si>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</si>
  <si>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</si>
  <si>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</si>
  <si>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</si>
  <si>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</si>
  <si>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</si>
  <si>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</si>
  <si>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</si>
  <si>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</si>
  <si>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</si>
  <si>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</si>
  <si>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</si>
  <si>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</si>
  <si>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</si>
  <si>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</si>
  <si>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</si>
  <si>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</si>
  <si>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</si>
  <si>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</si>
  <si>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</si>
  <si>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</si>
  <si>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</si>
  <si>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</si>
  <si>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</si>
  <si>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</si>
  <si>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</si>
  <si>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</si>
  <si>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</si>
  <si>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</si>
  <si>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</si>
  <si>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</si>
  <si>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</si>
  <si>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</si>
  <si>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</si>
  <si>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</si>
  <si>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</si>
  <si>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</si>
  <si>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</si>
  <si>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</si>
  <si>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</si>
  <si>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</si>
  <si>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</si>
  <si>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</si>
  <si>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</si>
  <si>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</si>
  <si>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</si>
  <si>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</si>
  <si>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</si>
  <si>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</si>
  <si>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</si>
  <si>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</si>
  <si>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</si>
  <si>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</si>
  <si>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</si>
  <si>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</si>
  <si>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</si>
  <si>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</si>
  <si>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</si>
  <si>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</si>
  <si>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</si>
  <si>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</si>
  <si>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</si>
  <si>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</si>
  <si>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</si>
  <si>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</si>
  <si>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</si>
  <si>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</si>
  <si>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</si>
  <si>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</si>
  <si>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</si>
  <si>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</si>
  <si>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</si>
  <si>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</si>
  <si>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</si>
  <si>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</si>
  <si>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</si>
  <si>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</si>
  <si>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</si>
  <si>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</si>
  <si>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</si>
  <si>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</si>
  <si>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</si>
  <si>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</si>
  <si>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</si>
  <si>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</si>
  <si>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</si>
  <si>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</si>
  <si>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</si>
  <si>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</si>
  <si>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</si>
  <si>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</si>
  <si>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</si>
  <si>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</si>
  <si>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</si>
  <si>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</si>
  <si>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</si>
  <si>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</si>
  <si>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</si>
  <si>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</si>
  <si>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</si>
  <si>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</si>
  <si>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</si>
  <si>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</si>
  <si>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</si>
  <si>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</si>
  <si>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</si>
  <si>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</si>
  <si>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</si>
  <si>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</si>
  <si>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</si>
  <si>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</si>
  <si>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</si>
  <si>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</si>
  <si>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</si>
  <si>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</si>
  <si>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</si>
  <si>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</si>
  <si>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</si>
  <si>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</si>
  <si>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</si>
  <si>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</si>
  <si>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</si>
  <si>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</si>
  <si>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</si>
  <si>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</si>
  <si>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</si>
  <si>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</si>
  <si>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</si>
  <si>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</si>
  <si>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</si>
  <si>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</si>
  <si>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</si>
  <si>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</si>
  <si>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</si>
  <si>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</si>
  <si>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</si>
  <si>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</si>
  <si>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</si>
  <si>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</si>
  <si>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</si>
  <si>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</si>
  <si>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</si>
  <si>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</si>
  <si>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</si>
  <si>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</si>
  <si>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</si>
  <si>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</si>
  <si>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</si>
  <si>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</si>
  <si>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</si>
  <si>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</si>
  <si>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</si>
  <si>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</si>
  <si>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</si>
  <si>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</si>
  <si>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</si>
  <si>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</si>
  <si>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</si>
  <si>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</si>
  <si>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</si>
  <si>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</si>
  <si>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</si>
  <si>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</si>
  <si>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</si>
  <si>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</si>
  <si>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</si>
  <si>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</si>
  <si>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</si>
  <si>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</si>
  <si>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</si>
  <si>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</si>
  <si>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</si>
  <si>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</si>
  <si>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</si>
  <si>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</si>
  <si>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</si>
  <si>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</si>
  <si>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</si>
  <si>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</si>
  <si>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</si>
  <si>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</si>
  <si>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</si>
  <si>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</si>
  <si>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</si>
  <si>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</si>
  <si>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</si>
  <si>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</si>
  <si>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</si>
  <si>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</si>
  <si>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</si>
  <si>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</si>
  <si>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</si>
  <si>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</si>
  <si>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</si>
  <si>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</si>
  <si>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</si>
  <si>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</si>
  <si>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</si>
  <si>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</si>
  <si>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</si>
  <si>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</si>
  <si>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</si>
  <si>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</si>
  <si>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</si>
  <si>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</si>
  <si>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</si>
  <si>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</si>
  <si>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</si>
  <si>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</si>
  <si>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</si>
  <si>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</si>
  <si>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</si>
  <si>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</si>
  <si>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</si>
  <si>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</si>
  <si>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</si>
  <si>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</si>
  <si>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</si>
  <si>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</si>
  <si>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</si>
  <si>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</si>
  <si>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</si>
  <si>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</si>
  <si>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</si>
  <si>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</si>
  <si>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</si>
  <si>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</si>
  <si>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</si>
  <si>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</si>
  <si>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</si>
  <si>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</si>
  <si>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</si>
  <si>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</si>
  <si>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</si>
  <si>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</si>
  <si>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</si>
  <si>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</si>
  <si>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</si>
  <si>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</si>
  <si>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</si>
  <si>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</si>
  <si>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</si>
  <si>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</si>
  <si>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</si>
  <si>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</si>
  <si>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</si>
  <si>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</si>
  <si>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</si>
  <si>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</si>
  <si>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</si>
  <si>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</si>
  <si>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</si>
  <si>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</si>
  <si>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</si>
  <si>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</si>
  <si>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</si>
  <si>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</si>
  <si>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</si>
  <si>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</si>
  <si>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</si>
  <si>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</si>
  <si>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</si>
  <si>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</si>
  <si>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</si>
  <si>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</si>
  <si>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</si>
  <si>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</si>
  <si>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</si>
  <si>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</si>
  <si>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</si>
  <si>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</si>
  <si>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</si>
  <si>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</si>
  <si>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</si>
  <si>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</si>
  <si>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</si>
  <si>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</si>
  <si>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</si>
  <si>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</si>
  <si>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</si>
  <si>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</si>
  <si>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</si>
  <si>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</si>
  <si>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</si>
  <si>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</si>
  <si>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</si>
  <si>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</si>
  <si>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</si>
  <si>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</si>
  <si>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</si>
  <si>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</si>
  <si>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</si>
  <si>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</si>
  <si>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</si>
  <si>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</si>
  <si>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</si>
  <si>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</si>
  <si>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</si>
  <si>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</si>
  <si>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</si>
  <si>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</si>
  <si>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</si>
  <si>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</si>
  <si>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</si>
  <si>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</si>
  <si>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</si>
  <si>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</si>
  <si>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</si>
  <si>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</si>
  <si>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</si>
  <si>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</si>
  <si>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</si>
  <si>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</si>
  <si>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</si>
  <si>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</si>
  <si>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</si>
  <si>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</si>
  <si>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</si>
  <si>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</si>
  <si>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</si>
  <si>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</si>
  <si>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</si>
  <si>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</si>
  <si>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</si>
  <si>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</si>
  <si>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</si>
  <si>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</si>
  <si>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</si>
  <si>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</si>
  <si>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</si>
  <si>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</si>
  <si>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</si>
  <si>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</si>
  <si>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</si>
  <si>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</si>
  <si>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</si>
  <si>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</si>
  <si>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</si>
  <si>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</si>
  <si>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</si>
  <si>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</si>
  <si>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</si>
  <si>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</si>
  <si>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</si>
  <si>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</si>
  <si>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</si>
  <si>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</si>
  <si>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</si>
  <si>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</si>
  <si>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</si>
  <si>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</si>
  <si>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</si>
  <si>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</si>
  <si>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</si>
  <si>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</si>
  <si>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</si>
  <si>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</si>
  <si>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</si>
  <si>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</si>
  <si>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</si>
  <si>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</si>
  <si>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</si>
  <si>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</si>
  <si>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</si>
  <si>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</si>
  <si>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</si>
  <si>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</si>
  <si>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</si>
  <si>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</si>
  <si>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</si>
  <si>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</si>
  <si>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</si>
  <si>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</si>
  <si>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</si>
  <si>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</si>
  <si>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</si>
  <si>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</si>
  <si>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</si>
  <si>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</si>
  <si>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</si>
  <si>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</si>
  <si>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</si>
  <si>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</si>
  <si>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</si>
  <si>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</si>
  <si>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</si>
  <si>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</si>
  <si>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</si>
  <si>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</si>
  <si>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</si>
  <si>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</si>
  <si>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</si>
  <si>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</si>
  <si>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</si>
  <si>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</si>
  <si>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</si>
  <si>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</si>
  <si>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</si>
  <si>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</si>
  <si>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</si>
  <si>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</si>
  <si>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</si>
  <si>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</si>
  <si>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</si>
  <si>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</si>
  <si>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</si>
  <si>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</si>
  <si>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</si>
  <si>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</si>
  <si>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</si>
  <si>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</si>
  <si>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</si>
  <si>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</si>
  <si>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</si>
  <si>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</si>
  <si>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</si>
  <si>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</si>
  <si>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</si>
  <si>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</si>
  <si>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</si>
  <si>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</si>
  <si>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</si>
  <si>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</si>
  <si>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</si>
  <si>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</si>
  <si>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</si>
  <si>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</si>
  <si>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</si>
  <si>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</si>
  <si>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</si>
  <si>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</si>
  <si>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</si>
  <si>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</si>
  <si>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</si>
  <si>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</si>
  <si>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</si>
  <si>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</si>
  <si>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</si>
  <si>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</si>
  <si>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</si>
  <si>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</si>
  <si>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</si>
  <si>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</si>
  <si>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</si>
  <si>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</si>
  <si>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</si>
  <si>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</si>
  <si>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</si>
  <si>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</si>
  <si>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</si>
  <si>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</si>
  <si>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</si>
  <si>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</si>
  <si>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</si>
  <si>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</si>
  <si>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</si>
  <si>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</si>
  <si>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</si>
  <si>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</si>
  <si>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</si>
  <si>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</si>
  <si>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</si>
  <si>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</si>
  <si>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</si>
  <si>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</si>
  <si>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</si>
  <si>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</si>
  <si>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</si>
  <si>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</si>
  <si>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</si>
  <si>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</si>
  <si>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</si>
  <si>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</si>
  <si>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</si>
  <si>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</si>
  <si>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</si>
  <si>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</si>
  <si>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</si>
  <si>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</si>
  <si>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</si>
  <si>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</si>
  <si>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</si>
  <si>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</si>
  <si>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</si>
  <si>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</si>
  <si>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</si>
  <si>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</si>
  <si>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</si>
  <si>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</si>
  <si>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</si>
  <si>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</si>
  <si>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</si>
  <si>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</si>
  <si>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</si>
  <si>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</si>
  <si>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</si>
  <si>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</si>
  <si>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</si>
  <si>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</si>
  <si>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</si>
  <si>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</si>
  <si>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</si>
  <si>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</si>
  <si>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</si>
  <si>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</si>
  <si>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</si>
  <si>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</si>
  <si>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</si>
  <si>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</si>
  <si>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</si>
  <si>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</si>
  <si>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</si>
  <si>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</si>
  <si>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</si>
  <si>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</si>
  <si>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</si>
  <si>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</si>
  <si>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</si>
  <si>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</si>
  <si>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</si>
  <si>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</si>
  <si>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</si>
  <si>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</si>
  <si>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</si>
  <si>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</si>
  <si>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</si>
  <si>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</si>
  <si>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</si>
  <si>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</si>
  <si>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</si>
  <si>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</si>
  <si>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</si>
  <si>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</si>
  <si>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</si>
  <si>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</si>
  <si>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</si>
  <si>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</si>
  <si>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</si>
  <si>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</si>
  <si>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</si>
  <si>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</si>
  <si>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</si>
  <si>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</si>
  <si>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</si>
  <si>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</si>
  <si>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</si>
  <si>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</si>
  <si>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</si>
  <si>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</si>
  <si>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</si>
  <si>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</si>
  <si>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</si>
  <si>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</si>
  <si>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</si>
  <si>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</si>
  <si>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</si>
  <si>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</si>
  <si>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</si>
  <si>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</si>
  <si>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</si>
  <si>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</si>
  <si>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</si>
  <si>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</si>
  <si>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</si>
  <si>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</si>
  <si>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</si>
  <si>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</si>
  <si>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</si>
  <si>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</si>
  <si>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</si>
  <si>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</si>
  <si>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</si>
  <si>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</si>
  <si>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</si>
  <si>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</si>
  <si>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</si>
  <si>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</si>
  <si>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</si>
  <si>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</si>
  <si>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</si>
  <si>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</si>
  <si>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</si>
  <si>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</si>
  <si>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</si>
  <si>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</si>
  <si>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</si>
  <si>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</si>
  <si>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</si>
  <si>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</si>
  <si>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</si>
  <si>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</si>
  <si>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</si>
  <si>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</si>
  <si>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</si>
  <si>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</si>
  <si>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</si>
  <si>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</si>
  <si>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</si>
  <si>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</si>
  <si>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</si>
  <si>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</si>
  <si>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</si>
  <si>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</si>
  <si>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</si>
  <si>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</si>
  <si>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</si>
  <si>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</si>
  <si>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</si>
  <si>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</si>
  <si>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</si>
  <si>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</si>
  <si>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</si>
  <si>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</si>
  <si>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</si>
  <si>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</si>
  <si>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</si>
  <si>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</si>
  <si>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</si>
  <si>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</si>
  <si>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</si>
  <si>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</si>
  <si>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</si>
  <si>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</si>
  <si>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</si>
  <si>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</si>
  <si>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</si>
  <si>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</si>
  <si>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</si>
  <si>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</si>
  <si>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</si>
  <si>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</si>
  <si>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</si>
  <si>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</si>
  <si>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</si>
  <si>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</si>
  <si>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</si>
  <si>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</si>
  <si>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</si>
  <si>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</si>
  <si>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</si>
  <si>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</si>
  <si>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</si>
  <si>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</si>
  <si>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</si>
  <si>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</si>
  <si>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</si>
  <si>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</si>
  <si>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</si>
  <si>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</si>
  <si>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</si>
  <si>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</si>
  <si>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</si>
  <si>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</si>
  <si>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</si>
  <si>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</si>
  <si>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</si>
  <si>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</si>
  <si>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</si>
  <si>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</si>
  <si>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</si>
  <si>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</si>
  <si>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</si>
  <si>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</si>
  <si>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</si>
  <si>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</si>
  <si>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</si>
  <si>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</si>
  <si>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</si>
  <si>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</si>
  <si>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</si>
  <si>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</si>
  <si>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</si>
  <si>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</si>
  <si>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</si>
  <si>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</si>
  <si>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</si>
  <si>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</si>
  <si>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</si>
  <si>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</si>
  <si>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</si>
  <si>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</si>
  <si>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</si>
  <si>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</si>
  <si>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</si>
  <si>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</si>
  <si>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</si>
  <si>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</si>
  <si>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</si>
  <si>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</si>
  <si>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</si>
  <si>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</si>
  <si>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</si>
  <si>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</si>
  <si>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</si>
  <si>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</si>
  <si>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</si>
  <si>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</si>
  <si>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</si>
  <si>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</si>
  <si>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</si>
  <si>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</si>
  <si>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</si>
  <si>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</si>
  <si>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</si>
  <si>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</si>
  <si>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</si>
  <si>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</si>
  <si>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</si>
  <si>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</si>
  <si>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</si>
  <si>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</si>
  <si>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</si>
  <si>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</si>
  <si>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</si>
  <si>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</si>
  <si>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</si>
  <si>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</si>
  <si>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</si>
  <si>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</si>
  <si>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</si>
  <si>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</si>
  <si>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</si>
  <si>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</si>
  <si>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</si>
  <si>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</si>
  <si>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</si>
  <si>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</si>
  <si>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</si>
  <si>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</si>
  <si>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</si>
  <si>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</si>
  <si>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</si>
  <si>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</si>
  <si>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</si>
  <si>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</si>
  <si>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</si>
  <si>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</si>
  <si>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</si>
  <si>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</si>
  <si>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</si>
  <si>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</si>
  <si>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</si>
  <si>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</si>
  <si>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</si>
  <si>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</si>
  <si>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</si>
  <si>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</si>
  <si>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</si>
  <si>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</si>
  <si>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</si>
  <si>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</si>
  <si>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</si>
  <si>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</si>
  <si>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</si>
  <si>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</si>
  <si>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</si>
  <si>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</si>
  <si>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</si>
  <si>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</si>
  <si>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</si>
  <si>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</si>
  <si>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</si>
  <si>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</si>
  <si>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</si>
  <si>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</si>
  <si>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</si>
  <si>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</si>
  <si>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</si>
  <si>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</si>
  <si>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</si>
  <si>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</si>
  <si>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</si>
  <si>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</si>
  <si>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</si>
  <si>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</si>
  <si>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</si>
  <si>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</si>
  <si>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</si>
  <si>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</si>
  <si>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</si>
  <si>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</si>
  <si>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</si>
  <si>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</si>
  <si>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</si>
  <si>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</si>
  <si>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</si>
  <si>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</si>
  <si>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</si>
  <si>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</si>
  <si>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</si>
  <si>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</si>
  <si>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</si>
  <si>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</si>
  <si>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</si>
  <si>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</si>
  <si>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</si>
  <si>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</si>
  <si>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</si>
  <si>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</si>
  <si>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</si>
  <si>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</si>
  <si>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</si>
  <si>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</si>
  <si>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</si>
  <si>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</si>
  <si>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</si>
  <si>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</si>
  <si>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</si>
  <si>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</si>
  <si>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</si>
  <si>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</si>
  <si>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</si>
  <si>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</si>
  <si>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</si>
  <si>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</si>
  <si>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</si>
  <si>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</si>
  <si>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</si>
  <si>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</si>
  <si>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</si>
  <si>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</si>
  <si>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</si>
  <si>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</si>
  <si>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</si>
  <si>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</si>
  <si>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</si>
  <si>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</si>
  <si>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</si>
  <si>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</si>
  <si>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</si>
  <si>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</si>
  <si>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</si>
  <si>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</si>
  <si>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</si>
  <si>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</si>
  <si>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</si>
  <si>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</si>
  <si>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</si>
  <si>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</si>
  <si>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</si>
  <si>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</si>
  <si>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</si>
  <si>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</si>
  <si>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</si>
  <si>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</si>
  <si>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</si>
  <si>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</si>
  <si>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</si>
  <si>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</si>
  <si>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</si>
  <si>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</si>
  <si>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</si>
  <si>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</si>
  <si>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</si>
  <si>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</si>
  <si>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</si>
  <si>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</si>
  <si>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</si>
  <si>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</si>
  <si>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</si>
  <si>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</si>
  <si>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</si>
  <si>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</si>
  <si>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</si>
  <si>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</si>
  <si>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</si>
  <si>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</si>
  <si>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</si>
  <si>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</si>
  <si>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</si>
  <si>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</si>
  <si>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</si>
  <si>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</si>
  <si>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</si>
  <si>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</si>
  <si>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</si>
  <si>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</si>
  <si>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</si>
  <si>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</si>
  <si>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</si>
  <si>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</si>
  <si>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</si>
  <si>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</si>
  <si>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</si>
  <si>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</si>
  <si>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</si>
  <si>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</si>
  <si>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</si>
  <si>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</si>
  <si>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</si>
  <si>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</si>
  <si>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</si>
  <si>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</si>
  <si>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</si>
  <si>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</si>
  <si>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</si>
  <si>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</si>
  <si>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</si>
  <si>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</si>
  <si>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</si>
  <si>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</si>
  <si>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</si>
  <si>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</si>
  <si>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</si>
  <si>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</si>
  <si>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</si>
  <si>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</si>
  <si>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</si>
  <si>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</si>
  <si>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</si>
  <si>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</si>
  <si>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</si>
  <si>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</si>
  <si>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</si>
  <si>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</si>
  <si>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</si>
  <si>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</si>
  <si>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</si>
  <si>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</si>
  <si>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</si>
  <si>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</si>
  <si>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</si>
  <si>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</si>
  <si>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</si>
  <si>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</si>
  <si>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</si>
  <si>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</si>
  <si>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</si>
  <si>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</si>
  <si>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</si>
  <si>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</si>
  <si>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</si>
  <si>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</si>
  <si>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</si>
  <si>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</si>
  <si>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</si>
  <si>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</si>
  <si>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</si>
  <si>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</si>
  <si>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</si>
  <si>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</si>
  <si>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</si>
  <si>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</si>
  <si>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</si>
  <si>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</si>
  <si>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</si>
  <si>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</si>
  <si>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</si>
  <si>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</si>
  <si>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</si>
  <si>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</si>
  <si>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</si>
  <si>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</si>
  <si>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</si>
  <si>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</si>
  <si>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</si>
  <si>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</si>
  <si>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</si>
  <si>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</si>
  <si>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</si>
  <si>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</si>
  <si>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</si>
  <si>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</si>
  <si>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</si>
  <si>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</si>
  <si>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</si>
  <si>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</si>
  <si>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</si>
  <si>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</si>
  <si>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</si>
  <si>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</si>
  <si>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</si>
  <si>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</si>
  <si>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</si>
  <si>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</si>
  <si>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</si>
  <si>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</si>
  <si>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</si>
  <si>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</si>
  <si>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</si>
  <si>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</si>
  <si>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</si>
  <si>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</si>
  <si>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</si>
  <si>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</si>
  <si>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</si>
  <si>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</si>
  <si>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</si>
  <si>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</si>
  <si>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</si>
  <si>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</si>
  <si>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</si>
  <si>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</si>
  <si>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</si>
  <si>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</si>
  <si>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</si>
  <si>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</si>
  <si>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</si>
  <si>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</si>
  <si>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</si>
  <si>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</si>
  <si>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</si>
  <si>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</si>
  <si>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</si>
  <si>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</si>
  <si>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</si>
  <si>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</si>
  <si>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</si>
  <si>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</si>
  <si>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</si>
  <si>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</si>
  <si>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</si>
  <si>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</si>
  <si>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</si>
  <si>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</si>
  <si>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</si>
  <si>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</si>
  <si>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</si>
  <si>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</si>
  <si>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</si>
  <si>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</si>
  <si>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</si>
  <si>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</si>
  <si>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</si>
  <si>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</si>
  <si>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</si>
  <si>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</si>
  <si>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</si>
  <si>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</si>
  <si>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</si>
  <si>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</si>
  <si>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</si>
  <si>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</si>
  <si>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</si>
  <si>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</si>
  <si>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</si>
  <si>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</si>
  <si>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</si>
  <si>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</si>
  <si>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</si>
  <si>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</si>
  <si>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</si>
  <si>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</si>
  <si>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</si>
  <si>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</si>
  <si>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</si>
  <si>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</si>
  <si>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</si>
  <si>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</si>
  <si>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</si>
  <si>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</si>
  <si>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</si>
  <si>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</si>
  <si>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</si>
  <si>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</si>
  <si>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</si>
  <si>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</si>
  <si>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</si>
  <si>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</si>
  <si>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</si>
  <si>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</si>
  <si>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</si>
  <si>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</si>
  <si>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</si>
  <si>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</si>
  <si>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</si>
  <si>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</si>
  <si>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</si>
  <si>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</si>
  <si>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</si>
  <si>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</si>
  <si>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</si>
  <si>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</si>
  <si>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</si>
  <si>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</si>
  <si>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</si>
  <si>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</si>
  <si>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</si>
  <si>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</si>
  <si>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</si>
  <si>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</si>
  <si>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</si>
  <si>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</si>
  <si>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</si>
  <si>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</si>
  <si>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</si>
  <si>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</si>
  <si>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</si>
  <si>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</si>
  <si>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</si>
  <si>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</si>
  <si>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</si>
  <si>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</si>
  <si>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</si>
  <si>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</si>
  <si>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</si>
  <si>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</si>
  <si>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</si>
  <si>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</si>
  <si>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</si>
  <si>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</si>
  <si>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</si>
  <si>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</si>
  <si>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</si>
  <si>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</si>
  <si>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</si>
  <si>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</si>
  <si>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</si>
  <si>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</si>
  <si>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</si>
  <si>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</si>
  <si>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</si>
  <si>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</si>
  <si>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</si>
  <si>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</si>
  <si>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</si>
  <si>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</si>
  <si>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</si>
  <si>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</si>
  <si>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</si>
  <si>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</si>
  <si>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</si>
  <si>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</si>
  <si>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</si>
  <si>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</si>
  <si>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</si>
  <si>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</si>
  <si>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</si>
  <si>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</si>
  <si>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</si>
  <si>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</si>
  <si>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</si>
  <si>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</si>
  <si>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</si>
  <si>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</si>
  <si>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</si>
  <si>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</si>
  <si>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</si>
  <si>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</si>
  <si>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</si>
  <si>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</si>
  <si>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</si>
  <si>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</si>
  <si>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</si>
  <si>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</si>
  <si>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</si>
  <si>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</si>
  <si>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</si>
  <si>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</si>
  <si>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</si>
  <si>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</si>
  <si>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</si>
  <si>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</si>
  <si>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</si>
  <si>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</si>
  <si>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</si>
  <si>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</si>
  <si>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</si>
  <si>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</si>
  <si>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</si>
  <si>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</si>
  <si>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</si>
  <si>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</si>
  <si>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</si>
  <si>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</si>
  <si>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</si>
  <si>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</si>
  <si>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</si>
  <si>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</si>
  <si>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</si>
  <si>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</si>
  <si>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</si>
  <si>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</si>
  <si>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</si>
  <si>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</si>
  <si>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</si>
  <si>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</si>
  <si>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</si>
  <si>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</si>
  <si>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</si>
  <si>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</si>
  <si>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</si>
  <si>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</si>
  <si>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</si>
  <si>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</si>
  <si>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</si>
  <si>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</si>
  <si>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</si>
  <si>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</si>
  <si>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</si>
  <si>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</si>
  <si>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</si>
  <si>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</si>
  <si>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</si>
  <si>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</si>
  <si>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</si>
  <si>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</si>
  <si>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</si>
  <si>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</si>
  <si>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</si>
  <si>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</si>
  <si>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</si>
  <si>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</si>
  <si>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</si>
  <si>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</si>
  <si>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</si>
  <si>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</si>
  <si>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</si>
  <si>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</si>
  <si>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</si>
  <si>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</si>
  <si>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</si>
  <si>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</si>
  <si>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</si>
  <si>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</si>
  <si>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</si>
  <si>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</si>
  <si>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</si>
  <si>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</si>
  <si>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</si>
  <si>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</si>
  <si>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</si>
  <si>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</si>
  <si>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</si>
  <si>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</si>
  <si>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</si>
  <si>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</si>
  <si>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</si>
  <si>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</si>
  <si>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</si>
  <si>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</si>
  <si>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</si>
  <si>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</si>
  <si>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</si>
  <si>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</si>
  <si>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</si>
  <si>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</si>
  <si>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</si>
  <si>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</si>
  <si>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</si>
  <si>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</si>
  <si>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</si>
  <si>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</si>
  <si>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</si>
  <si>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</si>
  <si>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</si>
  <si>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</si>
  <si>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</si>
  <si>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</si>
  <si>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</si>
  <si>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</si>
  <si>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</si>
  <si>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</si>
  <si>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</si>
  <si>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</si>
  <si>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</si>
  <si>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</si>
  <si>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</si>
  <si>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</si>
  <si>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</si>
  <si>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</si>
  <si>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</si>
  <si>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</si>
  <si>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</si>
  <si>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</si>
  <si>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</si>
  <si>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</si>
  <si>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</si>
  <si>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</si>
  <si>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</si>
  <si>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</si>
  <si>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</si>
  <si>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</si>
  <si>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</si>
  <si>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</si>
  <si>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</si>
  <si>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</si>
  <si>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</si>
  <si>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</si>
  <si>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</si>
  <si>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</si>
  <si>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</si>
  <si>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</si>
  <si>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</si>
  <si>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</si>
  <si>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</si>
  <si>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</si>
  <si>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</si>
  <si>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</si>
  <si>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</si>
  <si>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</si>
  <si>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</si>
  <si>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</si>
  <si>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</si>
  <si>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</si>
  <si>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</si>
  <si>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</si>
  <si>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</si>
  <si>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</si>
  <si>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</si>
  <si>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</si>
  <si>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</si>
  <si>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</si>
  <si>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</si>
  <si>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</si>
  <si>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</si>
  <si>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</si>
  <si>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</si>
  <si>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</si>
  <si>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</si>
  <si>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</si>
  <si>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</si>
  <si>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</si>
  <si>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</si>
  <si>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</si>
  <si>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</si>
  <si>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</si>
  <si>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</si>
  <si>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</si>
  <si>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</si>
  <si>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</si>
  <si>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</si>
  <si>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</si>
  <si>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</si>
  <si>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</si>
  <si>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</si>
  <si>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</si>
  <si>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</si>
  <si>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</si>
  <si>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</si>
  <si>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</si>
  <si>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</si>
  <si>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</si>
  <si>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</si>
  <si>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</si>
  <si>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</si>
  <si>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</si>
  <si>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</si>
  <si>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</si>
  <si>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</si>
  <si>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</si>
  <si>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</si>
  <si>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</si>
  <si>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</si>
  <si>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</si>
  <si>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</si>
  <si>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</si>
  <si>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</si>
  <si>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</si>
  <si>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</si>
  <si>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</si>
  <si>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</si>
  <si>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</si>
  <si>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</si>
  <si>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</si>
  <si>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</si>
  <si>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</si>
  <si>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</si>
  <si>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</si>
  <si>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</si>
  <si>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</si>
  <si>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</si>
  <si>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</si>
  <si>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</si>
  <si>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</si>
  <si>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</si>
  <si>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</si>
  <si>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</si>
  <si>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</si>
  <si>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</si>
  <si>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</si>
  <si>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</si>
  <si>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</si>
  <si>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</si>
  <si>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</si>
  <si>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</si>
  <si>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</si>
  <si>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</si>
  <si>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</si>
  <si>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</si>
  <si>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</si>
  <si>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</si>
  <si>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</si>
  <si>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</si>
  <si>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</si>
  <si>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</si>
  <si>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</si>
  <si>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</si>
  <si>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</si>
  <si>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</si>
  <si>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</si>
  <si>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</si>
  <si>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</si>
  <si>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</si>
  <si>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</si>
  <si>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</si>
  <si>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</si>
  <si>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</si>
  <si>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</si>
  <si>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</si>
  <si>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</si>
  <si>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</si>
  <si>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</si>
  <si>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</si>
  <si>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</si>
  <si>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</si>
  <si>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</si>
  <si>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</si>
  <si>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</si>
  <si>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</si>
  <si>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</si>
  <si>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</si>
  <si>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</si>
  <si>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</si>
  <si>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</si>
  <si>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</si>
  <si>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</si>
  <si>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</si>
  <si>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</si>
  <si>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</si>
  <si>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</si>
  <si>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</si>
  <si>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</si>
  <si>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</si>
  <si>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</si>
  <si>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</si>
  <si>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</si>
  <si>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</si>
  <si>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</si>
  <si>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</si>
  <si>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</si>
  <si>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</si>
  <si>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</si>
  <si>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</si>
  <si>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</si>
  <si>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</si>
  <si>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</si>
  <si>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</si>
  <si>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</si>
  <si>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</si>
  <si>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</si>
  <si>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</si>
  <si>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</si>
  <si>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</si>
  <si>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</si>
  <si>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</si>
  <si>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</si>
  <si>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</si>
  <si>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</si>
  <si>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</si>
  <si>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</si>
  <si>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</si>
  <si>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</si>
  <si>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</si>
  <si>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</si>
  <si>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</si>
  <si>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</si>
  <si>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</si>
  <si>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</si>
  <si>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</si>
  <si>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</si>
  <si>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</si>
  <si>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</si>
  <si>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</si>
  <si>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</si>
  <si>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</si>
  <si>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</si>
  <si>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</si>
  <si>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</si>
  <si>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</si>
  <si>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</si>
  <si>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</si>
  <si>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</si>
  <si>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</si>
  <si>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</si>
  <si>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</si>
  <si>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</si>
  <si>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</si>
  <si>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</si>
  <si>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</si>
  <si>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</si>
  <si>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</si>
  <si>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</si>
  <si>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</si>
  <si>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</si>
  <si>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</si>
  <si>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</si>
  <si>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</si>
  <si>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</si>
  <si>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</si>
  <si>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</si>
  <si>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</si>
  <si>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</si>
  <si>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</si>
  <si>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</si>
  <si>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</si>
  <si>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</si>
  <si>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</si>
  <si>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</si>
  <si>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</si>
  <si>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</si>
  <si>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</si>
  <si>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</si>
  <si>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</si>
  <si>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</si>
  <si>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</si>
  <si>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</si>
  <si>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</si>
  <si>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</si>
  <si>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</si>
  <si>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</si>
  <si>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</si>
  <si>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</si>
  <si>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</si>
  <si>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</si>
  <si>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</si>
  <si>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</si>
  <si>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</si>
  <si>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</si>
  <si>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</si>
  <si>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</si>
  <si>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</si>
  <si>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</si>
  <si>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</si>
  <si>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</si>
  <si>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</si>
  <si>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</si>
  <si>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</si>
  <si>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</si>
  <si>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</si>
  <si>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</si>
  <si>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</si>
  <si>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</si>
  <si>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</si>
  <si>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</si>
  <si>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</si>
  <si>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</si>
  <si>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</si>
  <si>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</si>
  <si>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</si>
  <si>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</si>
  <si>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</si>
  <si>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</si>
  <si>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</si>
  <si>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</si>
  <si>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</si>
  <si>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</si>
  <si>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</si>
  <si>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</si>
  <si>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</si>
  <si>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</si>
  <si>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</si>
  <si>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</si>
  <si>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</si>
  <si>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</si>
  <si>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</si>
  <si>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</si>
  <si>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</si>
  <si>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</si>
  <si>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</si>
  <si>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</si>
  <si>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</si>
  <si>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</si>
  <si>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</si>
  <si>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</si>
  <si>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</si>
  <si>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</si>
  <si>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</si>
  <si>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</si>
  <si>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</si>
  <si>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</si>
  <si>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</si>
  <si>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</si>
  <si>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</si>
  <si>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</si>
  <si>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</si>
  <si>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</si>
  <si>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</si>
  <si>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</si>
  <si>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</si>
  <si>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</si>
  <si>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</si>
  <si>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</si>
  <si>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</si>
  <si>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</si>
  <si>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</si>
  <si>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</si>
  <si>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</si>
  <si>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</si>
  <si>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</si>
  <si>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</si>
  <si>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</si>
  <si>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</si>
  <si>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</si>
  <si>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</si>
  <si>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</si>
  <si>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</si>
  <si>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</si>
  <si>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</si>
  <si>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</si>
  <si>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</si>
  <si>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</si>
  <si>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</si>
  <si>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</si>
  <si>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</si>
  <si>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</si>
  <si>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</si>
  <si>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</si>
  <si>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</si>
  <si>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</si>
  <si>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</si>
  <si>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</si>
  <si>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</si>
  <si>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</si>
  <si>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</si>
  <si>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</si>
  <si>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</si>
  <si>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</si>
  <si>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</si>
  <si>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</si>
  <si>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</si>
  <si>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</si>
  <si>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</si>
  <si>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</si>
  <si>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</si>
  <si>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</si>
  <si>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</si>
  <si>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</si>
  <si>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</si>
  <si>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</si>
  <si>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</si>
  <si>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</si>
  <si>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</si>
  <si>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</si>
  <si>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</si>
  <si>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</si>
  <si>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</si>
  <si>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</si>
  <si>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</si>
  <si>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</si>
  <si>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</si>
  <si>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</si>
  <si>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</si>
  <si>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</si>
  <si>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</si>
  <si>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</si>
  <si>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</si>
  <si>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</si>
  <si>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</si>
  <si>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</si>
  <si>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</si>
  <si>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</si>
  <si>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</si>
  <si>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</si>
  <si>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</si>
  <si>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</si>
  <si>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</si>
  <si>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</si>
  <si>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</si>
  <si>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</si>
  <si>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</si>
  <si>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</si>
  <si>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</si>
  <si>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</si>
  <si>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</si>
  <si>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</si>
  <si>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</si>
  <si>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</si>
  <si>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</si>
  <si>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</si>
  <si>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</si>
  <si>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</si>
  <si>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</si>
  <si>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</si>
  <si>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</si>
  <si>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</si>
  <si>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</si>
  <si>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</si>
  <si>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</si>
  <si>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</si>
  <si>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</si>
  <si>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</si>
  <si>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</si>
  <si>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</si>
  <si>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</si>
  <si>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</si>
  <si>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</si>
  <si>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</si>
  <si>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</si>
  <si>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</si>
  <si>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</si>
  <si>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</si>
  <si>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</si>
  <si>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</si>
  <si>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</si>
  <si>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</si>
  <si>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</si>
  <si>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</si>
  <si>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</si>
  <si>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</si>
  <si>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</si>
  <si>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</si>
  <si>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</si>
  <si>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</si>
  <si>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</si>
  <si>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</si>
  <si>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</si>
  <si>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</si>
  <si>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</si>
  <si>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</si>
  <si>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</si>
  <si>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</si>
  <si>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</si>
  <si>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</si>
  <si>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</si>
  <si>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</si>
  <si>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</si>
  <si>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</si>
  <si>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</si>
  <si>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</si>
  <si>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</si>
  <si>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</si>
  <si>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</si>
  <si>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</si>
  <si>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</si>
  <si>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</si>
  <si>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</si>
  <si>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</si>
  <si>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</si>
  <si>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</si>
  <si>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</si>
  <si>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</si>
  <si>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</si>
  <si>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</si>
  <si>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</si>
  <si>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</si>
  <si>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</si>
  <si>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</si>
  <si>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</si>
  <si>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</si>
  <si>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</si>
  <si>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</si>
  <si>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</si>
  <si>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</si>
  <si>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</si>
  <si>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</si>
  <si>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</si>
  <si>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</si>
  <si>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</si>
  <si>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</si>
  <si>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</si>
  <si>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</si>
  <si>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</si>
  <si>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</si>
  <si>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</si>
  <si>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</si>
  <si>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</si>
  <si>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</si>
  <si>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</si>
  <si>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</si>
  <si>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</si>
  <si>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</si>
  <si>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</si>
  <si>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</si>
  <si>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</si>
  <si>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</si>
  <si>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</si>
  <si>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</si>
  <si>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</si>
  <si>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</si>
  <si>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</si>
  <si>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</si>
  <si>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</si>
  <si>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</si>
  <si>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</si>
  <si>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</si>
  <si>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</si>
  <si>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</si>
  <si>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</si>
  <si>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</si>
  <si>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</si>
  <si>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</si>
  <si>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</si>
  <si>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</si>
  <si>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</si>
  <si>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</si>
  <si>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</si>
  <si>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</si>
  <si>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</si>
  <si>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</si>
  <si>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</si>
  <si>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</si>
  <si>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</si>
  <si>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</si>
  <si>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</si>
  <si>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</si>
  <si>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</si>
  <si>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</si>
  <si>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</si>
  <si>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</si>
  <si>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</si>
  <si>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</si>
  <si>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</si>
  <si>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</si>
  <si>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</si>
  <si>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</si>
  <si>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</si>
  <si>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</si>
  <si>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</si>
  <si>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</si>
  <si>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</si>
  <si>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</si>
  <si>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</si>
  <si>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</si>
  <si>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</si>
  <si>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</si>
  <si>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</si>
  <si>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</si>
  <si>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</si>
  <si>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</si>
  <si>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</si>
  <si>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</si>
  <si>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</si>
  <si>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</si>
  <si>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</si>
  <si>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</si>
  <si>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</si>
  <si>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</si>
  <si>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</si>
  <si>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</si>
  <si>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</si>
  <si>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</si>
  <si>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</si>
  <si>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</si>
  <si>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</si>
  <si>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</si>
  <si>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</si>
  <si>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</si>
  <si>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</si>
  <si>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</si>
  <si>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</si>
  <si>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</si>
  <si>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</si>
  <si>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</si>
  <si>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</si>
  <si>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</si>
  <si>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</si>
  <si>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</si>
  <si>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</si>
  <si>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</si>
  <si>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</si>
  <si>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</si>
  <si>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</si>
  <si>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</si>
  <si>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</si>
  <si>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</si>
  <si>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</si>
  <si>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</si>
  <si>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</si>
  <si>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</si>
  <si>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</si>
  <si>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</si>
  <si>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</si>
  <si>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</si>
  <si>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</si>
  <si>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</si>
  <si>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</si>
  <si>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</si>
  <si>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</si>
  <si>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</si>
  <si>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</si>
  <si>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</si>
  <si>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</si>
  <si>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</si>
  <si>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</si>
  <si>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</si>
  <si>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</si>
  <si>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</si>
  <si>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</si>
  <si>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</si>
  <si>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</si>
  <si>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</si>
  <si>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</si>
  <si>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</si>
  <si>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</si>
  <si>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</si>
  <si>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</si>
  <si>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</si>
  <si>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</si>
  <si>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</si>
  <si>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</si>
  <si>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</si>
  <si>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</si>
  <si>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</si>
  <si>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</si>
  <si>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</si>
  <si>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</si>
  <si>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</si>
  <si>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</si>
  <si>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</si>
  <si>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</si>
  <si>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</si>
  <si>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</si>
  <si>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</si>
  <si>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</si>
  <si>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</si>
  <si>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</si>
  <si>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</si>
  <si>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</si>
  <si>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</si>
  <si>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</si>
  <si>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</si>
  <si>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</si>
  <si>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</si>
  <si>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</si>
  <si>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</si>
  <si>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</si>
  <si>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</si>
  <si>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</si>
  <si>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</si>
  <si>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</si>
  <si>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</si>
  <si>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</si>
  <si>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</si>
  <si>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</si>
  <si>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</si>
  <si>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</si>
  <si>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</si>
  <si>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</si>
  <si>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</si>
  <si>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</si>
  <si>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</si>
  <si>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</si>
  <si>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</si>
  <si>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</si>
  <si>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</si>
  <si>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</si>
  <si>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</si>
  <si>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</si>
  <si>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</si>
  <si>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</si>
  <si>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</si>
  <si>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</si>
  <si>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</si>
  <si>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</si>
  <si>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</si>
  <si>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</si>
  <si>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</si>
  <si>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</si>
  <si>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</si>
  <si>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</si>
  <si>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</si>
  <si>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</si>
  <si>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</si>
  <si>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</si>
  <si>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</si>
  <si>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</si>
  <si>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</si>
  <si>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</si>
  <si>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</si>
  <si>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</si>
  <si>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</si>
  <si>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</si>
  <si>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</si>
  <si>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</si>
  <si>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</si>
  <si>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</si>
  <si>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</si>
  <si>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</si>
  <si>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</si>
  <si>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</si>
  <si>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</si>
  <si>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</si>
  <si>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</si>
  <si>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</si>
  <si>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</si>
  <si>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</si>
  <si>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</si>
  <si>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</si>
  <si>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</si>
  <si>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</si>
  <si>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</si>
  <si>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</si>
  <si>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</si>
  <si>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</si>
  <si>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</si>
  <si>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</si>
  <si>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</si>
  <si>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</si>
  <si>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</si>
  <si>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</si>
  <si>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</si>
  <si>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</si>
  <si>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</si>
  <si>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</si>
  <si>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</si>
  <si>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</si>
  <si>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</si>
  <si>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</si>
  <si>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</si>
  <si>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</si>
  <si>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</si>
  <si>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</si>
  <si>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</si>
  <si>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</si>
  <si>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</si>
  <si>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</si>
  <si>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</si>
  <si>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</si>
  <si>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</si>
  <si>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</si>
  <si>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</si>
  <si>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</si>
  <si>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</si>
  <si>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</si>
  <si>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</si>
  <si>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</si>
  <si>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</si>
  <si>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</si>
  <si>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</si>
  <si>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</si>
  <si>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</si>
  <si>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</si>
  <si>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</si>
  <si>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</si>
  <si>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</si>
  <si>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</si>
  <si>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</si>
  <si>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</si>
  <si>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</si>
  <si>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</si>
  <si>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</si>
  <si>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</si>
  <si>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</si>
  <si>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</si>
  <si>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</si>
  <si>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</si>
  <si>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</si>
  <si>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</si>
  <si>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</si>
  <si>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</si>
  <si>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</si>
  <si>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</si>
  <si>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</si>
  <si>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</si>
  <si>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</si>
  <si>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</si>
  <si>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</si>
  <si>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</si>
  <si>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</si>
  <si>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</si>
  <si>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</si>
  <si>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</si>
  <si>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</si>
  <si>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</si>
  <si>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</si>
  <si>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</si>
  <si>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</si>
  <si>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</si>
  <si>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</si>
  <si>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</si>
  <si>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</si>
  <si>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</si>
  <si>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</si>
  <si>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</si>
  <si>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</si>
  <si>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</si>
  <si>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</si>
  <si>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</si>
  <si>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</si>
  <si>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</si>
  <si>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</si>
  <si>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</si>
  <si>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</si>
  <si>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</si>
  <si>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</si>
  <si>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</si>
  <si>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</si>
  <si>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</si>
  <si>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</si>
  <si>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</si>
  <si>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</si>
  <si>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</si>
  <si>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</si>
  <si>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</si>
  <si>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</si>
  <si>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</si>
  <si>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</si>
  <si>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</si>
  <si>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</si>
  <si>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</si>
  <si>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</si>
  <si>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</si>
  <si>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</si>
  <si>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</si>
  <si>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</si>
  <si>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</si>
  <si>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</si>
  <si>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</si>
  <si>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</si>
  <si>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</si>
  <si>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</si>
  <si>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</si>
  <si>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</si>
  <si>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</si>
  <si>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</si>
  <si>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</si>
  <si>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</si>
  <si>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</si>
  <si>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</si>
  <si>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</si>
  <si>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</si>
  <si>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</si>
  <si>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</si>
  <si>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</si>
  <si>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</si>
  <si>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</si>
  <si>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</si>
  <si>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</si>
  <si>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</si>
  <si>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</si>
  <si>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</si>
  <si>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</si>
  <si>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</si>
  <si>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</si>
  <si>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</si>
  <si>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</si>
  <si>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</si>
  <si>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</si>
  <si>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</si>
  <si>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</si>
  <si>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</si>
  <si>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</si>
  <si>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</si>
  <si>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</si>
  <si>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</si>
  <si>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</si>
  <si>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</si>
  <si>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</si>
  <si>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</si>
  <si>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</si>
  <si>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</si>
  <si>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</si>
  <si>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</si>
  <si>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</si>
  <si>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</si>
  <si>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</si>
  <si>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</si>
  <si>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</si>
  <si>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</si>
  <si>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</si>
  <si>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</si>
  <si>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</si>
  <si>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</si>
  <si>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</si>
  <si>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</si>
  <si>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</si>
  <si>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</si>
  <si>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</si>
  <si>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</si>
  <si>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</si>
  <si>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</si>
  <si>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</si>
  <si>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</si>
  <si>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</si>
  <si>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</si>
  <si>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</si>
  <si>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</si>
  <si>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</si>
  <si>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</si>
  <si>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</si>
  <si>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</si>
  <si>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</si>
  <si>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</si>
  <si>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</si>
  <si>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</si>
  <si>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</si>
  <si>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</si>
  <si>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</si>
  <si>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</si>
  <si>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</si>
  <si>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</si>
  <si>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</si>
  <si>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</si>
  <si>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</si>
  <si>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</si>
  <si>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</si>
  <si>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</si>
  <si>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</si>
  <si>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</si>
  <si>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</si>
  <si>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</si>
  <si>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</si>
  <si>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</si>
  <si>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</si>
  <si>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</si>
  <si>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</si>
  <si>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</si>
  <si>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</si>
  <si>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</si>
  <si>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</si>
  <si>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</si>
  <si>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</si>
  <si>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</si>
  <si>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</si>
  <si>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</si>
  <si>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</si>
  <si>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</si>
  <si>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</si>
  <si>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</si>
  <si>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</si>
  <si>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</si>
  <si>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</si>
  <si>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</si>
  <si>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</si>
  <si>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</si>
  <si>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</si>
  <si>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</si>
  <si>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</si>
  <si>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</si>
  <si>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</si>
  <si>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</si>
  <si>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</si>
  <si>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</si>
  <si>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</si>
  <si>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</si>
  <si>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</si>
  <si>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</si>
  <si>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</si>
  <si>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</si>
  <si>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</si>
  <si>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</si>
  <si>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</si>
  <si>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</si>
  <si>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</si>
  <si>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</si>
  <si>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</si>
  <si>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</si>
  <si>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</si>
  <si>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</si>
  <si>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</si>
  <si>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</si>
  <si>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</si>
  <si>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</si>
  <si>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</si>
  <si>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</si>
  <si>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</si>
  <si>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</si>
  <si>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</si>
  <si>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</si>
  <si>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</si>
  <si>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</si>
  <si>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</si>
  <si>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</si>
  <si>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</si>
  <si>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</si>
  <si>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</si>
  <si>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</si>
  <si>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</si>
  <si>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</si>
  <si>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</si>
  <si>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</si>
  <si>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</si>
  <si>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</si>
  <si>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</si>
  <si>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</si>
  <si>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</si>
  <si>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</si>
  <si>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</si>
  <si>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</si>
  <si>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</si>
  <si>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</si>
  <si>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</si>
  <si>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</si>
  <si>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</si>
  <si>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</si>
  <si>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</si>
  <si>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</si>
  <si>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</si>
  <si>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</si>
  <si>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</si>
  <si>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</si>
  <si>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</si>
  <si>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</si>
  <si>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</si>
  <si>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</si>
  <si>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</si>
  <si>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</si>
  <si>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</si>
  <si>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</si>
  <si>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</si>
  <si>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</si>
  <si>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</si>
  <si>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</si>
  <si>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</si>
  <si>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</si>
  <si>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</si>
  <si>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</si>
  <si>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</si>
  <si>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</si>
  <si>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</si>
  <si>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</si>
  <si>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</si>
  <si>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</si>
  <si>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</si>
  <si>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</si>
  <si>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</si>
  <si>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</si>
  <si>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</si>
  <si>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</si>
  <si>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</si>
  <si>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</si>
  <si>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</si>
  <si>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</si>
  <si>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</si>
  <si>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</si>
  <si>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</si>
  <si>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</si>
  <si>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</si>
  <si>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</si>
  <si>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</si>
  <si>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</si>
  <si>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</si>
  <si>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</si>
  <si>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</si>
  <si>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</si>
  <si>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</si>
  <si>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</si>
  <si>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</si>
  <si>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</si>
  <si>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</si>
  <si>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</si>
  <si>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</si>
  <si>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</si>
  <si>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</si>
  <si>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</si>
  <si>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</si>
  <si>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</si>
  <si>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</si>
  <si>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</si>
  <si>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</si>
  <si>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</si>
  <si>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</si>
  <si>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</si>
  <si>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</si>
  <si>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</si>
  <si>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</si>
  <si>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</si>
  <si>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</si>
  <si>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</si>
  <si>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</si>
  <si>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</si>
  <si>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</si>
  <si>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</si>
  <si>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</si>
  <si>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</si>
  <si>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</si>
  <si>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</si>
  <si>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</si>
  <si>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</si>
  <si>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</si>
  <si>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</si>
  <si>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</si>
  <si>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</si>
  <si>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</si>
  <si>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</si>
  <si>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</si>
  <si>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</si>
  <si>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</si>
  <si>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</si>
  <si>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</si>
  <si>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</si>
  <si>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</si>
  <si>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</si>
  <si>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</si>
  <si>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</si>
  <si>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</si>
  <si>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</si>
  <si>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</si>
  <si>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</si>
  <si>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</si>
  <si>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</si>
  <si>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</si>
  <si>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</si>
  <si>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</si>
  <si>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</si>
  <si>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</si>
  <si>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</si>
  <si>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</si>
  <si>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</si>
  <si>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</si>
  <si>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</si>
  <si>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</si>
  <si>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</si>
  <si>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</si>
  <si>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</si>
  <si>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</si>
  <si>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</si>
  <si>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</si>
  <si>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</si>
  <si>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</si>
  <si>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</si>
  <si>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</si>
  <si>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</si>
  <si>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</si>
  <si>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</si>
  <si>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</si>
  <si>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</si>
  <si>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</si>
  <si>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</si>
  <si>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</si>
  <si>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</si>
  <si>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</si>
  <si>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</si>
  <si>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</si>
  <si>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</si>
  <si>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</si>
  <si>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</si>
  <si>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</si>
  <si>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</si>
  <si>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</si>
  <si>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</si>
  <si>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</si>
  <si>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</si>
  <si>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</si>
  <si>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</si>
  <si>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</si>
  <si>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</si>
  <si>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</si>
  <si>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</si>
  <si>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</si>
  <si>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</si>
  <si>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</si>
  <si>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</si>
  <si>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</si>
  <si>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</si>
  <si>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</si>
  <si>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</si>
  <si>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</si>
  <si>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</si>
  <si>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</si>
  <si>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</si>
  <si>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</si>
  <si>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</si>
  <si>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</si>
  <si>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</si>
  <si>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</si>
  <si>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</si>
  <si>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</si>
  <si>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</si>
  <si>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</si>
  <si>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</si>
  <si>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</si>
  <si>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</si>
  <si>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</si>
  <si>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</si>
  <si>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</si>
  <si>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</si>
  <si>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</si>
  <si>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</si>
  <si>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</si>
  <si>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</si>
  <si>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</si>
  <si>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</si>
  <si>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</si>
  <si>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</si>
  <si>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</si>
  <si>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</si>
  <si>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</si>
  <si>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</si>
  <si>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</si>
  <si>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</si>
  <si>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</si>
  <si>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</si>
  <si>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</si>
  <si>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</si>
  <si>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</si>
  <si>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</si>
  <si>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</si>
  <si>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</si>
  <si>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</si>
  <si>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</si>
  <si>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</si>
  <si>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</si>
  <si>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</si>
  <si>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</si>
  <si>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</si>
  <si>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</si>
  <si>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</si>
  <si>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</si>
  <si>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</si>
  <si>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</si>
  <si>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</si>
  <si>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</si>
  <si>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</si>
  <si>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</si>
  <si>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</si>
  <si>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</si>
  <si>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</si>
  <si>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</si>
  <si>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</si>
  <si>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</si>
  <si>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</si>
  <si>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</si>
  <si>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</si>
  <si>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</si>
  <si>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</si>
  <si>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</si>
  <si>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</si>
  <si>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</si>
  <si>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</si>
  <si>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</si>
  <si>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</si>
  <si>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</si>
  <si>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</si>
  <si>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</si>
  <si>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</si>
  <si>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</si>
  <si>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</si>
  <si>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</si>
  <si>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</si>
  <si>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</si>
  <si>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</si>
  <si>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</si>
  <si>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</si>
  <si>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</si>
  <si>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</si>
  <si>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</si>
  <si>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</si>
  <si>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</si>
  <si>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</si>
  <si>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</si>
  <si>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</si>
  <si>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</si>
  <si>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</si>
  <si>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</si>
  <si>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</si>
  <si>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</si>
  <si>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</si>
  <si>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</si>
  <si>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</si>
  <si>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</si>
  <si>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</si>
  <si>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</si>
  <si>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</si>
  <si>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</si>
  <si>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</si>
  <si>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</si>
  <si>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</si>
  <si>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</si>
  <si>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</si>
  <si>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</si>
  <si>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</si>
  <si>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</si>
  <si>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</si>
  <si>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</si>
  <si>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</si>
  <si>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</si>
  <si>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</si>
  <si>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</si>
  <si>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</si>
  <si>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</si>
  <si>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</si>
  <si>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</si>
  <si>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</si>
  <si>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</si>
  <si>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</si>
  <si>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</si>
  <si>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</si>
  <si>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</si>
  <si>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</si>
  <si>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</si>
  <si>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</si>
  <si>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</si>
  <si>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</si>
  <si>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</si>
  <si>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</si>
  <si>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</si>
  <si>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</si>
  <si>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</si>
  <si>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</si>
  <si>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</si>
  <si>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</si>
  <si>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</si>
  <si>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</si>
  <si>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</si>
  <si>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</si>
  <si>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</si>
  <si>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</si>
  <si>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</si>
  <si>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</si>
  <si>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</si>
  <si>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</si>
  <si>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</si>
  <si>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</si>
  <si>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</si>
  <si>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</si>
  <si>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</si>
  <si>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</si>
  <si>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</si>
  <si>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</si>
  <si>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</si>
  <si>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</si>
  <si>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</si>
  <si>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</si>
  <si>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</si>
  <si>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</si>
  <si>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</si>
  <si>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</si>
  <si>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</si>
  <si>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</si>
  <si>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</si>
  <si>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</si>
  <si>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</si>
  <si>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</si>
  <si>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</si>
  <si>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</si>
  <si>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</si>
  <si>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</si>
  <si>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</si>
  <si>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</si>
  <si>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</si>
  <si>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</si>
  <si>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</si>
  <si>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</si>
  <si>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</si>
  <si>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</si>
  <si>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</si>
  <si>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</si>
  <si>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</si>
  <si>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</si>
  <si>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</si>
  <si>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</si>
  <si>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</si>
  <si>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</si>
  <si>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</si>
  <si>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</si>
  <si>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</si>
  <si>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</si>
  <si>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</si>
  <si>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</si>
  <si>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</si>
  <si>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</si>
  <si>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</si>
  <si>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</si>
  <si>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</si>
  <si>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</si>
  <si>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</si>
  <si>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</si>
  <si>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</si>
  <si>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</si>
  <si>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</si>
  <si>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</si>
  <si>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</si>
  <si>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</si>
  <si>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</si>
  <si>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</si>
  <si>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</si>
  <si>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</si>
  <si>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</si>
  <si>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</si>
  <si>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</si>
  <si>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</si>
  <si>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</si>
  <si>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</si>
  <si>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</si>
  <si>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</si>
  <si>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</si>
  <si>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</si>
  <si>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</si>
  <si>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</si>
  <si>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</si>
  <si>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</si>
  <si>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</si>
  <si>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</si>
  <si>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</si>
  <si>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</si>
  <si>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</si>
  <si>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</si>
  <si>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</si>
  <si>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</si>
  <si>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</si>
  <si>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</si>
  <si>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</si>
  <si>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</si>
  <si>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</si>
  <si>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</si>
  <si>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</si>
  <si>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</si>
  <si>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</si>
  <si>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</si>
  <si>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</si>
  <si>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</si>
  <si>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</si>
  <si>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</si>
  <si>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</si>
  <si>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</si>
  <si>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</si>
  <si>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</si>
  <si>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</si>
  <si>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</si>
  <si>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</si>
  <si>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</si>
  <si>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</si>
  <si>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</si>
  <si>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</si>
  <si>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</si>
  <si>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</si>
  <si>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</si>
  <si>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</si>
  <si>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</si>
  <si>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</si>
  <si>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</si>
  <si>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</si>
  <si>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</si>
  <si>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</si>
  <si>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</si>
  <si>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</si>
  <si>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</si>
  <si>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</si>
  <si>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</si>
  <si>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</si>
  <si>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</si>
  <si>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</si>
  <si>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</si>
  <si>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</si>
  <si>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</si>
  <si>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</si>
  <si>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</si>
  <si>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</si>
  <si>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</si>
  <si>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</si>
  <si>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</si>
  <si>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</si>
  <si>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</si>
  <si>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</si>
  <si>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</si>
  <si>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</si>
  <si>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</si>
  <si>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</si>
  <si>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</si>
  <si>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</si>
  <si>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</si>
  <si>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</si>
  <si>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</si>
  <si>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</si>
  <si>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</si>
  <si>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</si>
  <si>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</si>
  <si>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</si>
  <si>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</si>
  <si>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</si>
  <si>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</si>
  <si>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</si>
  <si>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</si>
  <si>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</si>
  <si>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</si>
  <si>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</si>
  <si>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</si>
  <si>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</si>
  <si>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</si>
  <si>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</si>
  <si>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</si>
  <si>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</si>
  <si>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</si>
  <si>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</si>
  <si>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</si>
  <si>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</si>
  <si>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</si>
  <si>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</si>
  <si>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</si>
  <si>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</si>
  <si>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</si>
  <si>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</si>
  <si>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</si>
  <si>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</si>
  <si>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</si>
  <si>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</si>
  <si>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</si>
  <si>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</si>
  <si>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</si>
  <si>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</si>
  <si>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</si>
  <si>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</si>
  <si>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</si>
  <si>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</si>
  <si>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</si>
  <si>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</si>
  <si>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</si>
  <si>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</si>
  <si>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</si>
  <si>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</si>
  <si>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</si>
  <si>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</si>
  <si>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</si>
  <si>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</si>
  <si>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</si>
  <si>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</si>
  <si>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</si>
  <si>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</si>
  <si>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</si>
  <si>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</si>
  <si>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</si>
  <si>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</si>
  <si>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</si>
  <si>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</si>
  <si>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</si>
  <si>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</si>
  <si>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</si>
  <si>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</si>
  <si>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</si>
  <si>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</si>
  <si>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</si>
  <si>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</si>
  <si>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</si>
  <si>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</si>
  <si>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</si>
  <si>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</si>
  <si>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</si>
  <si>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</si>
  <si>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</si>
  <si>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</si>
  <si>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</si>
  <si>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</si>
  <si>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</si>
  <si>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</si>
  <si>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</si>
  <si>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</si>
  <si>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</si>
  <si>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</si>
  <si>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</si>
  <si>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</si>
  <si>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</si>
  <si>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</si>
  <si>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</si>
  <si>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</si>
  <si>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</si>
  <si>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</si>
  <si>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</si>
  <si>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</si>
  <si>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</si>
  <si>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</si>
  <si>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</si>
  <si>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</si>
  <si>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</si>
  <si>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</si>
  <si>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</si>
  <si>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</si>
  <si>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</si>
  <si>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</si>
  <si>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</si>
  <si>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</si>
  <si>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</si>
  <si>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</si>
  <si>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</si>
  <si>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</si>
  <si>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</si>
  <si>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</si>
  <si>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</si>
  <si>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</si>
  <si>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</si>
  <si>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</si>
  <si>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</si>
  <si>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</si>
  <si>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</si>
  <si>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</si>
  <si>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</si>
  <si>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</si>
  <si>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</si>
  <si>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</si>
  <si>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</si>
  <si>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</si>
  <si>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</si>
  <si>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</si>
  <si>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</si>
  <si>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</si>
  <si>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</si>
  <si>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</si>
  <si>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</si>
  <si>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</si>
  <si>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</si>
  <si>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</si>
  <si>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</si>
  <si>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</si>
  <si>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</si>
  <si>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</si>
  <si>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</si>
  <si>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</si>
  <si>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</si>
  <si>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</si>
  <si>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</si>
  <si>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</si>
  <si>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</si>
  <si>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</si>
  <si>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</si>
  <si>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</si>
  <si>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</si>
  <si>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</si>
  <si>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</si>
  <si>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</si>
  <si>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</si>
  <si>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</si>
  <si>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</si>
  <si>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</si>
  <si>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</si>
  <si>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</si>
  <si>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</si>
  <si>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</si>
  <si>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</si>
  <si>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</si>
  <si>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</si>
  <si>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</si>
  <si>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</si>
  <si>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</si>
  <si>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</si>
  <si>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</si>
  <si>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</si>
  <si>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</si>
  <si>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</si>
  <si>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</si>
  <si>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</si>
  <si>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</si>
  <si>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</si>
  <si>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</si>
  <si>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</si>
  <si>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</si>
  <si>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</si>
  <si>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</si>
  <si>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</si>
  <si>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</si>
  <si>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</si>
  <si>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</si>
  <si>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</si>
  <si>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</si>
  <si>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</si>
  <si>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</si>
  <si>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</si>
  <si>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</si>
  <si>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</si>
  <si>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</si>
  <si>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</si>
  <si>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</si>
  <si>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</si>
  <si>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</si>
  <si>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</si>
  <si>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</si>
  <si>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</si>
  <si>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</si>
  <si>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</si>
  <si>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</si>
  <si>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</si>
  <si>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</si>
  <si>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</si>
  <si>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</si>
  <si>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</si>
  <si>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</si>
  <si>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</si>
  <si>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</si>
  <si>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</si>
  <si>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</si>
  <si>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</si>
  <si>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</si>
  <si>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</si>
  <si>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</si>
  <si>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</si>
  <si>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</si>
  <si>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</si>
  <si>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</si>
  <si>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</si>
  <si>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</si>
  <si>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</si>
  <si>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</si>
  <si>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</si>
  <si>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</si>
  <si>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</si>
  <si>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</si>
  <si>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</si>
  <si>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</si>
  <si>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</si>
  <si>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</si>
  <si>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</si>
  <si>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</si>
  <si>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</si>
  <si>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</si>
  <si>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</si>
  <si>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</si>
  <si>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</si>
  <si>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</si>
  <si>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</si>
  <si>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</si>
  <si>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</si>
  <si>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</si>
  <si>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</si>
  <si>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</si>
  <si>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</si>
  <si>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</si>
  <si>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</si>
  <si>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</si>
  <si>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</si>
  <si>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</si>
  <si>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</si>
  <si>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</si>
  <si>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</si>
  <si>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</si>
  <si>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</si>
  <si>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</si>
  <si>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</si>
  <si>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</si>
  <si>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</si>
  <si>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</si>
  <si>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</si>
  <si>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</si>
  <si>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</si>
  <si>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</si>
  <si>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</si>
  <si>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</si>
  <si>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</si>
  <si>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</si>
  <si>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</si>
  <si>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</si>
  <si>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</si>
  <si>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</si>
  <si>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</si>
  <si>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</si>
  <si>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</si>
  <si>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</si>
  <si>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</si>
  <si>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</si>
  <si>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</si>
  <si>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</si>
  <si>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</si>
  <si>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</si>
  <si>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</si>
  <si>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</si>
  <si>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</si>
  <si>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</si>
  <si>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</si>
  <si>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</si>
  <si>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</si>
  <si>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</si>
  <si>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</si>
  <si>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</si>
  <si>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</si>
  <si>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</si>
  <si>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</si>
  <si>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</si>
  <si>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</si>
  <si>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</si>
  <si>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</si>
  <si>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</si>
  <si>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</si>
  <si>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</si>
  <si>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</si>
  <si>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</si>
  <si>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</si>
  <si>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</si>
  <si>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</si>
  <si>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</si>
  <si>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</si>
  <si>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</si>
  <si>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</si>
  <si>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</si>
  <si>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</si>
  <si>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</si>
  <si>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</si>
  <si>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</si>
  <si>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</si>
  <si>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</si>
  <si>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</si>
  <si>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</si>
  <si>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</si>
  <si>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</si>
  <si>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</si>
  <si>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</si>
  <si>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</si>
  <si>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</si>
  <si>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</si>
  <si>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</si>
  <si>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</si>
  <si>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</si>
  <si>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</si>
  <si>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</si>
  <si>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</si>
  <si>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</si>
  <si>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</si>
  <si>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</si>
  <si>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</si>
  <si>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</si>
  <si>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</si>
  <si>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</si>
  <si>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</si>
  <si>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</si>
  <si>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</si>
  <si>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</si>
  <si>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</si>
  <si>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</si>
  <si>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</si>
  <si>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</si>
  <si>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</si>
  <si>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</si>
  <si>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</si>
  <si>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</si>
  <si>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</si>
  <si>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</si>
  <si>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</si>
  <si>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</si>
  <si>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</si>
  <si>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</si>
  <si>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</si>
  <si>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</si>
  <si>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</si>
  <si>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</si>
  <si>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</si>
  <si>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</si>
  <si>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</si>
  <si>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</si>
  <si>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</si>
  <si>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</si>
  <si>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</si>
  <si>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</si>
  <si>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</si>
  <si>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</si>
  <si>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</si>
  <si>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</si>
  <si>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</si>
  <si>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</si>
  <si>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</si>
  <si>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</si>
  <si>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</si>
  <si>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</si>
  <si>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</si>
  <si>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</si>
  <si>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</si>
  <si>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</si>
  <si>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</si>
  <si>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</si>
  <si>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</si>
  <si>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</si>
  <si>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</si>
  <si>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</si>
  <si>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</si>
  <si>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</si>
  <si>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</si>
  <si>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</si>
  <si>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</si>
  <si>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</si>
  <si>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</si>
  <si>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</si>
  <si>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</si>
  <si>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</si>
  <si>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</si>
  <si>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</si>
  <si>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</si>
  <si>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</si>
  <si>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</si>
  <si>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</si>
  <si>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</si>
  <si>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</si>
  <si>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</si>
  <si>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</si>
  <si>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</si>
  <si>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</si>
  <si>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</si>
  <si>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</si>
  <si>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</si>
  <si>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</si>
  <si>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</si>
  <si>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</si>
  <si>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</si>
  <si>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</si>
  <si>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</si>
  <si>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</si>
  <si>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</si>
  <si>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</si>
  <si>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</si>
  <si>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</si>
  <si>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</si>
  <si>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</si>
  <si>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</si>
  <si>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</si>
  <si>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</si>
  <si>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</si>
  <si>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</si>
  <si>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</si>
  <si>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</si>
  <si>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</si>
  <si>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</si>
  <si>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</si>
  <si>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</si>
  <si>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</si>
  <si>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</si>
  <si>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</si>
  <si>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</si>
  <si>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</si>
  <si>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</si>
  <si>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</si>
  <si>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</si>
  <si>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</si>
  <si>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</si>
  <si>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</si>
  <si>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</si>
  <si>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</si>
  <si>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</si>
  <si>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</si>
  <si>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</si>
  <si>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</si>
  <si>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</si>
  <si>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</si>
  <si>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</si>
  <si>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</si>
  <si>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</si>
  <si>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</si>
  <si>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</si>
  <si>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</si>
  <si>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</si>
  <si>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</si>
  <si>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</si>
  <si>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</si>
  <si>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</si>
  <si>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</si>
  <si>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</si>
  <si>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</si>
  <si>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</si>
  <si>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</si>
  <si>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</si>
  <si>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</si>
  <si>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</si>
  <si>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</si>
  <si>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</si>
  <si>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</si>
  <si>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</si>
  <si>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</si>
  <si>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</si>
  <si>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</si>
  <si>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</si>
  <si>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</si>
  <si>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</si>
  <si>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</si>
  <si>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</si>
  <si>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</si>
  <si>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</si>
  <si>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</si>
  <si>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</si>
  <si>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</si>
  <si>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</si>
  <si>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</si>
  <si>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</si>
  <si>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</si>
  <si>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</si>
  <si>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</si>
  <si>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</si>
  <si>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</si>
  <si>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</si>
  <si>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</si>
  <si>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</si>
  <si>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</si>
  <si>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</si>
  <si>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</si>
  <si>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</si>
  <si>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</si>
  <si>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</si>
  <si>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</si>
  <si>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</si>
  <si>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</si>
  <si>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</si>
  <si>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</si>
  <si>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</si>
  <si>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</si>
  <si>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</si>
  <si>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</si>
  <si>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</si>
  <si>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</si>
  <si>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</si>
  <si>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</si>
  <si>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</si>
  <si>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</si>
  <si>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</si>
  <si>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</si>
  <si>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</si>
  <si>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</si>
  <si>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</si>
  <si>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</si>
  <si>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</si>
  <si>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</si>
  <si>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</si>
  <si>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</si>
  <si>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</si>
  <si>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</si>
  <si>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</si>
  <si>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</si>
  <si>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</si>
  <si>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</si>
  <si>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</si>
  <si>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</si>
  <si>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</si>
  <si>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</si>
  <si>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</si>
  <si>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</si>
  <si>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</si>
  <si>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</si>
  <si>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</si>
  <si>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</si>
  <si>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</si>
  <si>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</si>
  <si>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</si>
  <si>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</si>
  <si>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</si>
  <si>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</si>
  <si>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</si>
  <si>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</si>
  <si>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</si>
  <si>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</si>
  <si>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</si>
  <si>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</si>
  <si>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</si>
  <si>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</si>
  <si>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</si>
  <si>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</si>
  <si>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</si>
  <si>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</si>
  <si>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</si>
  <si>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</si>
  <si>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</si>
  <si>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</si>
  <si>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</si>
  <si>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</si>
  <si>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</si>
  <si>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</si>
  <si>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</si>
  <si>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</si>
  <si>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</si>
  <si>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</si>
  <si>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</si>
  <si>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</si>
  <si>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</si>
  <si>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</si>
  <si>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</si>
  <si>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</si>
  <si>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</si>
  <si>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</si>
  <si>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</si>
  <si>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</si>
  <si>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</si>
  <si>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</si>
  <si>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</si>
  <si>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</si>
  <si>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</si>
  <si>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</si>
  <si>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</si>
  <si>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</si>
  <si>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</si>
  <si>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</si>
  <si>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</si>
  <si>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</si>
  <si>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</si>
  <si>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</si>
  <si>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</si>
  <si>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</si>
  <si>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</si>
  <si>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</si>
  <si>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</si>
  <si>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</si>
  <si>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</si>
  <si>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</si>
  <si>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</si>
  <si>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</si>
  <si>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</si>
  <si>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</si>
  <si>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</si>
  <si>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</si>
  <si>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</si>
  <si>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</si>
  <si>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</si>
  <si>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</si>
  <si>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</si>
  <si>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</si>
  <si>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</si>
  <si>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</si>
  <si>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</si>
  <si>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</si>
  <si>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</si>
  <si>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</si>
  <si>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</si>
  <si>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</si>
  <si>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</si>
  <si>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</si>
  <si>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</si>
  <si>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</si>
  <si>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</si>
  <si>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</si>
  <si>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</si>
  <si>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</si>
  <si>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</si>
  <si>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</si>
  <si>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</si>
  <si>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</si>
  <si>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</si>
  <si>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</si>
  <si>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</si>
  <si>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</si>
  <si>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</si>
  <si>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</si>
  <si>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</si>
  <si>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</si>
  <si>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</si>
  <si>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</si>
  <si>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</si>
  <si>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</si>
  <si>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</si>
  <si>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</si>
  <si>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</si>
  <si>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</si>
  <si>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</si>
  <si>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</si>
  <si>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</si>
  <si>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</si>
  <si>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</si>
  <si>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</si>
  <si>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</si>
  <si>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</si>
  <si>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</si>
  <si>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</si>
  <si>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</si>
  <si>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</si>
  <si>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</si>
  <si>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</si>
  <si>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</si>
  <si>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</si>
  <si>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</si>
  <si>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</si>
  <si>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</si>
  <si>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</si>
  <si>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</si>
  <si>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</si>
  <si>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</si>
  <si>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</si>
  <si>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</si>
  <si>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</si>
  <si>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</si>
  <si>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</si>
  <si>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</si>
  <si>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</si>
  <si>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</si>
  <si>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</si>
  <si>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</si>
  <si>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</si>
  <si>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</si>
  <si>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</si>
  <si>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</si>
  <si>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</si>
  <si>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</si>
  <si>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</si>
  <si>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</si>
  <si>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</si>
  <si>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</si>
  <si>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</si>
  <si>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</si>
  <si>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</si>
  <si>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</si>
  <si>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</si>
  <si>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</si>
  <si>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</si>
  <si>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</si>
  <si>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</si>
  <si>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</si>
  <si>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</si>
  <si>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</si>
  <si>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</si>
  <si>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</si>
  <si>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</si>
  <si>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</si>
  <si>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</si>
  <si>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</si>
  <si>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</si>
  <si>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</si>
  <si>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</si>
  <si>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</si>
  <si>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</si>
  <si>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</si>
  <si>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</si>
  <si>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</si>
  <si>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</si>
  <si>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</si>
  <si>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</si>
  <si>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</si>
  <si>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</si>
  <si>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</si>
  <si>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</si>
  <si>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</si>
  <si>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</si>
  <si>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</si>
  <si>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</si>
  <si>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</si>
  <si>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</si>
  <si>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</si>
  <si>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</si>
  <si>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</si>
  <si>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</si>
  <si>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</si>
  <si>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</si>
  <si>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</si>
  <si>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</si>
  <si>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</si>
  <si>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</si>
  <si>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</si>
  <si>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</si>
  <si>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</si>
  <si>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</si>
  <si>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</si>
  <si>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</si>
  <si>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</si>
  <si>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</si>
  <si>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</si>
  <si>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</si>
  <si>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</si>
  <si>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</si>
  <si>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</si>
  <si>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</si>
  <si>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</si>
  <si>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</si>
  <si>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</si>
  <si>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</si>
  <si>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</si>
  <si>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</si>
  <si>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</si>
  <si>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</si>
  <si>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</si>
  <si>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</si>
  <si>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</si>
  <si>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</si>
  <si>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</si>
  <si>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</si>
  <si>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</si>
  <si>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</si>
  <si>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</si>
  <si>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</si>
  <si>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</si>
  <si>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</si>
  <si>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</si>
  <si>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</si>
  <si>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</si>
  <si>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</si>
  <si>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</si>
  <si>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</si>
  <si>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</si>
  <si>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</si>
  <si>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</si>
  <si>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</si>
  <si>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</si>
  <si>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</si>
  <si>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</si>
  <si>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</si>
  <si>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</si>
  <si>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</si>
  <si>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</si>
  <si>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</si>
  <si>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</si>
  <si>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</si>
  <si>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</si>
  <si>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</si>
  <si>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</si>
  <si>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</si>
  <si>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</si>
  <si>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</si>
  <si>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</si>
  <si>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</si>
  <si>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</si>
  <si>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</si>
  <si>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</si>
  <si>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</si>
  <si>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</si>
  <si>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</si>
  <si>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</si>
  <si>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</si>
  <si>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</si>
  <si>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</si>
  <si>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</si>
  <si>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</si>
  <si>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</si>
  <si>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</si>
  <si>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</si>
  <si>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</si>
  <si>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</si>
  <si>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</si>
  <si>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</si>
  <si>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</si>
  <si>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</si>
  <si>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</si>
  <si>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</si>
  <si>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</si>
  <si>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</si>
  <si>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</si>
  <si>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</si>
  <si>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</si>
  <si>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</si>
  <si>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</si>
  <si>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</si>
  <si>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</si>
  <si>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</si>
  <si>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</si>
  <si>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</si>
  <si>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</si>
  <si>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</si>
  <si>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</si>
  <si>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</si>
  <si>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</si>
  <si>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</si>
  <si>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</si>
  <si>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</si>
  <si>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</si>
  <si>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</si>
  <si>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</si>
  <si>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</si>
  <si>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</si>
  <si>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</si>
  <si>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</si>
  <si>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</si>
  <si>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</si>
  <si>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</si>
  <si>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</si>
  <si>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</si>
  <si>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</si>
  <si>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</si>
  <si>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</si>
  <si>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</si>
  <si>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</si>
  <si>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</si>
  <si>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</si>
  <si>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</si>
  <si>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</si>
  <si>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</si>
  <si>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</si>
  <si>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</si>
  <si>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</si>
  <si>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</si>
  <si>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</si>
  <si>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</si>
  <si>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</si>
  <si>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</si>
  <si>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</si>
  <si>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</si>
  <si>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</si>
  <si>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</si>
  <si>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</si>
  <si>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</si>
  <si>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</si>
  <si>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</si>
  <si>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</si>
  <si>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</si>
  <si>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</si>
  <si>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</si>
  <si>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</si>
  <si>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</si>
  <si>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</si>
  <si>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</si>
  <si>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</si>
  <si>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</si>
  <si>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</si>
  <si>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</si>
  <si>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</si>
  <si>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</si>
  <si>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</si>
  <si>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</si>
  <si>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</si>
  <si>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</si>
  <si>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</si>
  <si>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</si>
  <si>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</si>
  <si>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</si>
  <si>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</si>
  <si>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</si>
  <si>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</si>
  <si>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</si>
  <si>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</si>
  <si>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</si>
  <si>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</si>
  <si>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</si>
  <si>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</si>
  <si>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</si>
  <si>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</si>
  <si>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</si>
  <si>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</si>
  <si>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</si>
  <si>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</si>
  <si>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</si>
  <si>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</si>
  <si>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</si>
  <si>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</si>
  <si>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</si>
  <si>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</si>
  <si>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</si>
  <si>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</si>
  <si>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</si>
  <si>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</si>
  <si>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</si>
  <si>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</si>
  <si>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</si>
  <si>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</si>
  <si>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</si>
  <si>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</si>
  <si>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</si>
  <si>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</si>
  <si>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</si>
  <si>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</si>
  <si>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</si>
  <si>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</si>
  <si>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</si>
  <si>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</si>
  <si>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</si>
  <si>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</si>
  <si>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</si>
  <si>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</si>
  <si>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</si>
  <si>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</si>
  <si>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</si>
  <si>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</si>
  <si>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</si>
  <si>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</si>
  <si>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</si>
  <si>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</si>
  <si>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</si>
  <si>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</si>
  <si>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</si>
  <si>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</si>
  <si>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</si>
  <si>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</si>
  <si>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</si>
  <si>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</si>
  <si>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</si>
  <si>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</si>
  <si>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</si>
  <si>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</si>
  <si>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</si>
  <si>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</si>
  <si>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</si>
  <si>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</si>
  <si>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</si>
  <si>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</si>
  <si>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</si>
  <si>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</si>
  <si>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</si>
  <si>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</si>
  <si>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</si>
  <si>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</si>
  <si>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</si>
  <si>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</si>
  <si>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</si>
  <si>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</si>
  <si>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</si>
  <si>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</si>
  <si>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</si>
  <si>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</si>
  <si>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</si>
  <si>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</si>
  <si>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</si>
  <si>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</si>
  <si>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</si>
  <si>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</si>
  <si>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</si>
  <si>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</si>
  <si>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</si>
  <si>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</si>
  <si>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</si>
  <si>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</si>
  <si>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</si>
  <si>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</si>
  <si>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</si>
  <si>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</si>
  <si>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</si>
  <si>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</si>
  <si>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</si>
  <si>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</si>
  <si>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</si>
  <si>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</si>
  <si>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</si>
  <si>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</si>
  <si>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</si>
  <si>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</si>
  <si>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</si>
  <si>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</si>
  <si>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</si>
  <si>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</si>
  <si>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</si>
  <si>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</si>
  <si>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</si>
  <si>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</si>
  <si>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</si>
  <si>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</si>
  <si>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</si>
  <si>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</si>
  <si>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</si>
  <si>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</si>
  <si>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</si>
  <si>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</si>
  <si>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</si>
  <si>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</si>
  <si>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</si>
  <si>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</si>
  <si>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</si>
  <si>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</si>
  <si>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</si>
  <si>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</si>
  <si>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</si>
  <si>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</si>
  <si>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</si>
  <si>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</si>
  <si>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</si>
  <si>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</si>
  <si>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</si>
  <si>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</si>
  <si>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</si>
  <si>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</si>
  <si>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</si>
  <si>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</si>
  <si>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</si>
  <si>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</si>
  <si>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</si>
  <si>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</si>
  <si>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</si>
  <si>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</si>
  <si>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</si>
  <si>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</si>
  <si>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</si>
  <si>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</si>
  <si>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</si>
  <si>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</si>
  <si>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</si>
  <si>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</si>
  <si>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</si>
  <si>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</si>
  <si>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</si>
  <si>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</si>
  <si>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</si>
  <si>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</si>
  <si>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</si>
  <si>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</si>
  <si>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</si>
  <si>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</si>
  <si>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</si>
  <si>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</si>
  <si>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</si>
  <si>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</si>
  <si>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</si>
  <si>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</si>
  <si>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</si>
  <si>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</si>
  <si>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</si>
  <si>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</si>
  <si>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</si>
  <si>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</si>
  <si>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</si>
  <si>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</si>
  <si>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</si>
  <si>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</si>
  <si>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</si>
  <si>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</si>
  <si>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</si>
  <si>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</si>
  <si>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</si>
  <si>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</si>
  <si>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</si>
  <si>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</si>
  <si>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</si>
  <si>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</si>
  <si>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</si>
  <si>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</si>
  <si>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</si>
  <si>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</si>
  <si>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</si>
  <si>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</si>
  <si>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</si>
  <si>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</si>
  <si>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</si>
  <si>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</si>
  <si>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</si>
  <si>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</si>
  <si>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</si>
  <si>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</si>
  <si>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</si>
  <si>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</si>
  <si>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</si>
  <si>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</si>
  <si>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</si>
  <si>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</si>
  <si>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</si>
  <si>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</si>
  <si>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</si>
  <si>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</si>
  <si>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</si>
  <si>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</si>
  <si>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</si>
  <si>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</si>
  <si>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</si>
  <si>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</si>
  <si>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</si>
  <si>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</si>
  <si>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</si>
  <si>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</si>
  <si>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</si>
  <si>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</si>
  <si>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</si>
  <si>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</si>
  <si>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</si>
  <si>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</si>
  <si>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</si>
  <si>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</si>
  <si>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</si>
  <si>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</si>
  <si>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</si>
  <si>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</si>
  <si>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</si>
  <si>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</si>
  <si>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</si>
  <si>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</si>
  <si>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</si>
  <si>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</si>
  <si>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</si>
  <si>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</si>
  <si>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</si>
  <si>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</si>
  <si>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</si>
  <si>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</si>
  <si>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</si>
  <si>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</si>
  <si>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</si>
  <si>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</si>
  <si>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</si>
  <si>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</si>
  <si>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</si>
  <si>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</si>
  <si>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</si>
  <si>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</si>
  <si>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</si>
  <si>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</si>
  <si>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</si>
  <si>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</si>
  <si>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</si>
  <si>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</si>
  <si>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</si>
  <si>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</si>
  <si>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</si>
  <si>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</si>
  <si>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</si>
  <si>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</si>
  <si>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</si>
  <si>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</si>
  <si>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</si>
  <si>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</si>
  <si>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</si>
  <si>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</si>
  <si>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</si>
  <si>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</si>
  <si>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</si>
  <si>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</si>
  <si>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</si>
  <si>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</si>
  <si>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</si>
  <si>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</si>
  <si>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</si>
  <si>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</si>
  <si>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</si>
  <si>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</si>
  <si>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</si>
  <si>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</si>
  <si>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</si>
  <si>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</si>
  <si>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</si>
  <si>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</si>
  <si>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</si>
  <si>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</si>
  <si>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</si>
  <si>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</si>
  <si>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</si>
  <si>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</si>
  <si>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</si>
  <si>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</si>
  <si>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</si>
  <si>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</si>
  <si>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</si>
  <si>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</si>
  <si>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</si>
  <si>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</si>
  <si>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</si>
  <si>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</si>
  <si>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</si>
  <si>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</si>
  <si>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</si>
  <si>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</si>
  <si>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</si>
  <si>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</si>
  <si>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</si>
  <si>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</si>
  <si>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</si>
  <si>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</si>
  <si>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</si>
  <si>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</si>
  <si>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</si>
  <si>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</si>
  <si>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</si>
  <si>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</si>
  <si>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</si>
  <si>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</si>
  <si>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</si>
  <si>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</si>
  <si>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</si>
  <si>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</si>
  <si>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</si>
  <si>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</si>
  <si>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</si>
  <si>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</si>
  <si>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</si>
  <si>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</si>
  <si>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</si>
  <si>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</si>
  <si>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</si>
  <si>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</si>
  <si>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</si>
  <si>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</si>
  <si>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</si>
  <si>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</si>
  <si>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</si>
  <si>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</si>
  <si>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</si>
  <si>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</si>
  <si>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</si>
  <si>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</si>
  <si>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</si>
  <si>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</si>
  <si>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</si>
  <si>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</si>
  <si>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</si>
  <si>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</si>
  <si>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</si>
  <si>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</si>
  <si>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</si>
  <si>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</si>
  <si>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</si>
  <si>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</si>
  <si>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</si>
  <si>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</si>
  <si>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</si>
  <si>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</si>
  <si>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</si>
  <si>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</si>
  <si>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</si>
  <si>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</si>
  <si>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</si>
  <si>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</si>
  <si>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</si>
  <si>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</si>
  <si>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</si>
  <si>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</si>
  <si>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</si>
  <si>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</si>
  <si>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</si>
  <si>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</si>
  <si>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</si>
  <si>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</si>
  <si>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</si>
  <si>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</si>
  <si>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</si>
  <si>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</si>
  <si>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</si>
  <si>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</si>
  <si>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</si>
  <si>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</si>
  <si>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</si>
  <si>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</si>
  <si>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</si>
  <si>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</si>
  <si>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</si>
  <si>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</si>
  <si>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</si>
  <si>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</si>
  <si>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</si>
  <si>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</si>
  <si>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</si>
  <si>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</si>
  <si>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</si>
  <si>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</si>
  <si>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</si>
  <si>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</si>
  <si>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</si>
  <si>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</si>
  <si>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</si>
  <si>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</si>
  <si>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</si>
  <si>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</si>
  <si>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</si>
  <si>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</si>
  <si>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</si>
  <si>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</si>
  <si>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</si>
  <si>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</si>
  <si>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</si>
  <si>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</si>
  <si>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</si>
  <si>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</si>
  <si>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</si>
  <si>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</si>
  <si>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</si>
  <si>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</si>
  <si>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</si>
  <si>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</si>
  <si>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</si>
  <si>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</si>
  <si>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</si>
  <si>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</si>
  <si>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</si>
  <si>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</si>
  <si>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</si>
  <si>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</si>
  <si>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</si>
  <si>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</si>
  <si>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</si>
  <si>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</si>
  <si>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</si>
  <si>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</si>
  <si>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</si>
  <si>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</si>
  <si>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</si>
  <si>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</si>
  <si>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</si>
  <si>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</si>
  <si>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</si>
  <si>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</si>
  <si>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</si>
  <si>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</si>
  <si>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</si>
  <si>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</si>
  <si>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</si>
  <si>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</si>
  <si>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</si>
  <si>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</si>
  <si>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</si>
  <si>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</si>
  <si>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</si>
  <si>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</si>
  <si>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</si>
  <si>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</si>
  <si>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</si>
  <si>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</si>
  <si>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</si>
  <si>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</si>
  <si>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</si>
  <si>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</si>
  <si>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</si>
  <si>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</si>
  <si>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</si>
  <si>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</si>
  <si>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</si>
  <si>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</si>
  <si>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</si>
  <si>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</si>
  <si>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</si>
  <si>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</si>
  <si>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</si>
  <si>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</si>
  <si>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</si>
  <si>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</si>
  <si>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</si>
  <si>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</si>
  <si>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</si>
  <si>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</si>
  <si>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</si>
  <si>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</si>
  <si>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</si>
  <si>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</si>
  <si>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</si>
  <si>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</si>
  <si>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</si>
  <si>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</si>
  <si>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</si>
  <si>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</si>
  <si>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</si>
  <si>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</si>
  <si>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</si>
  <si>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</si>
  <si>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</si>
  <si>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</si>
  <si>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</si>
  <si>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</si>
  <si>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</si>
  <si>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</si>
  <si>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</si>
  <si>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</si>
  <si>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</si>
  <si>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</si>
  <si>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</si>
  <si>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</si>
  <si>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</si>
  <si>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</si>
  <si>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</si>
  <si>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</si>
  <si>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</si>
  <si>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</si>
  <si>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</si>
  <si>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</si>
  <si>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</si>
  <si>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</si>
  <si>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</si>
  <si>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</si>
  <si>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</si>
  <si>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</si>
  <si>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</si>
  <si>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</si>
  <si>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</si>
  <si>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</si>
  <si>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</si>
  <si>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</si>
  <si>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</si>
  <si>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</si>
  <si>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</si>
  <si>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</si>
  <si>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</si>
  <si>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</si>
  <si>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</si>
  <si>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</si>
  <si>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</si>
  <si>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</si>
  <si>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</si>
  <si>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</si>
  <si>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</si>
  <si>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</si>
  <si>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</si>
  <si>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</si>
  <si>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</si>
  <si>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</si>
  <si>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</si>
  <si>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</si>
  <si>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</si>
  <si>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</si>
  <si>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</si>
  <si>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</si>
  <si>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</si>
  <si>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</si>
  <si>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</si>
  <si>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</si>
  <si>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</si>
  <si>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</si>
  <si>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</si>
  <si>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</si>
  <si>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</si>
  <si>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</si>
  <si>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</si>
  <si>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</si>
  <si>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</si>
  <si>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</si>
  <si>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</si>
  <si>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</si>
  <si>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</si>
  <si>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</si>
  <si>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</si>
  <si>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</si>
  <si>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</si>
  <si>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</si>
  <si>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</si>
  <si>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</si>
  <si>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</si>
  <si>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</si>
  <si>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</si>
  <si>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</si>
  <si>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</si>
  <si>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</si>
  <si>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</si>
  <si>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</si>
  <si>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</si>
  <si>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</si>
  <si>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</si>
  <si>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</si>
  <si>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</si>
  <si>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</si>
  <si>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</si>
  <si>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</si>
  <si>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</si>
  <si>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</si>
  <si>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</si>
  <si>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</si>
  <si>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</si>
  <si>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</si>
  <si>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</si>
  <si>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</si>
  <si>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</si>
  <si>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</si>
  <si>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</si>
  <si>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</si>
  <si>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</si>
  <si>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</si>
  <si>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</si>
  <si>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</si>
  <si>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</si>
  <si>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</si>
  <si>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</si>
  <si>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</si>
  <si>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</si>
  <si>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</si>
  <si>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</si>
  <si>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</si>
  <si>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</si>
  <si>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</si>
  <si>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</si>
  <si>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</si>
  <si>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</si>
  <si>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</si>
  <si>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</si>
  <si>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</si>
  <si>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</si>
  <si>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</si>
  <si>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</si>
  <si>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</si>
  <si>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</si>
  <si>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</si>
  <si>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</si>
  <si>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</si>
  <si>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</si>
  <si>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</si>
  <si>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</si>
  <si>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</si>
  <si>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</si>
  <si>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</si>
  <si>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</si>
  <si>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</si>
  <si>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</si>
  <si>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</si>
  <si>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</si>
  <si>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</si>
  <si>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</si>
  <si>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</si>
  <si>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</si>
  <si>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</si>
  <si>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</si>
  <si>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</si>
  <si>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</si>
  <si>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</si>
  <si>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</si>
  <si>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</si>
  <si>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</si>
  <si>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</si>
  <si>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</si>
  <si>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</si>
  <si>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</si>
  <si>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</si>
  <si>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</si>
  <si>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</si>
  <si>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</si>
  <si>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</si>
  <si>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</si>
  <si>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</si>
  <si>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</si>
  <si>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</si>
  <si>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</si>
  <si>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</si>
  <si>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</si>
  <si>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</si>
  <si>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</si>
  <si>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</si>
  <si>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</si>
  <si>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</si>
  <si>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</si>
  <si>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</si>
  <si>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</si>
  <si>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</si>
  <si>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</si>
  <si>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</si>
  <si>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</si>
  <si>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</si>
  <si>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</si>
  <si>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</si>
  <si>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</si>
  <si>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</si>
  <si>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</si>
  <si>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</si>
  <si>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</si>
  <si>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</si>
  <si>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</si>
  <si>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</si>
  <si>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</si>
  <si>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</si>
  <si>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</si>
  <si>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</si>
  <si>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</si>
  <si>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</si>
  <si>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</si>
  <si>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</si>
  <si>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</si>
  <si>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</si>
  <si>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</si>
  <si>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</si>
  <si>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</si>
  <si>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</si>
  <si>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</si>
  <si>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</si>
  <si>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</si>
  <si>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</si>
  <si>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</si>
  <si>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</si>
  <si>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</si>
  <si>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</si>
  <si>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</si>
  <si>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</si>
  <si>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</si>
  <si>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</si>
  <si>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</si>
  <si>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</si>
  <si>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</si>
  <si>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</si>
  <si>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</si>
  <si>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</si>
  <si>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</si>
  <si>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</si>
  <si>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</si>
  <si>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</si>
  <si>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</si>
  <si>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</si>
  <si>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</si>
  <si>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</si>
  <si>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</si>
  <si>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</si>
  <si>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</si>
  <si>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</si>
  <si>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</si>
  <si>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</si>
  <si>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</si>
  <si>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</si>
  <si>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</si>
  <si>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</si>
  <si>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</si>
  <si>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</si>
  <si>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</si>
  <si>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</si>
  <si>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</si>
  <si>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</si>
  <si>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</si>
  <si>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</si>
  <si>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</si>
  <si>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</si>
  <si>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</si>
  <si>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</si>
  <si>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</si>
  <si>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</si>
  <si>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</si>
  <si>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</si>
  <si>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</si>
  <si>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</si>
  <si>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</si>
  <si>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</si>
  <si>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</si>
  <si>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</si>
  <si>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</si>
  <si>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</si>
  <si>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</si>
  <si>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</si>
  <si>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</si>
  <si>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</si>
  <si>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</si>
  <si>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</si>
  <si>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</si>
  <si>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</si>
  <si>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</si>
  <si>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</si>
  <si>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</si>
  <si>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</si>
  <si>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</si>
  <si>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</si>
  <si>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</si>
  <si>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</si>
  <si>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</si>
  <si>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</si>
  <si>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</si>
  <si>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</si>
  <si>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</si>
  <si>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</si>
  <si>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</si>
  <si>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</si>
  <si>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</si>
  <si>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</si>
  <si>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</si>
  <si>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</si>
  <si>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</si>
  <si>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</si>
  <si>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</si>
  <si>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</si>
  <si>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</si>
  <si>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</si>
  <si>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</si>
  <si>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</si>
  <si>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</si>
  <si>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</si>
  <si>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</si>
  <si>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</si>
  <si>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</si>
  <si>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</si>
  <si>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</si>
  <si>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</si>
  <si>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</si>
  <si>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</si>
  <si>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</si>
  <si>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</si>
  <si>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</si>
  <si>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</si>
  <si>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</si>
  <si>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</si>
  <si>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</si>
  <si>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</si>
  <si>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</si>
  <si>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</si>
  <si>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</si>
  <si>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</si>
  <si>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</si>
  <si>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</si>
  <si>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</si>
  <si>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</si>
  <si>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</si>
  <si>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</si>
  <si>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</si>
  <si>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</si>
  <si>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</si>
  <si>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</si>
  <si>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</si>
  <si>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</si>
  <si>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</si>
  <si>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</si>
  <si>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</si>
  <si>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</si>
  <si>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</si>
  <si>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</si>
  <si>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</si>
  <si>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</si>
  <si>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</si>
  <si>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</si>
  <si>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</si>
  <si>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</si>
  <si>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</si>
  <si>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</si>
  <si>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</si>
  <si>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</si>
  <si>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</si>
  <si>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</si>
  <si>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</si>
  <si>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</si>
  <si>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</si>
  <si>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</si>
  <si>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</si>
  <si>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</si>
  <si>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</si>
  <si>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</si>
  <si>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</si>
  <si>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</si>
  <si>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</si>
  <si>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</si>
  <si>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</si>
  <si>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</si>
  <si>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</si>
  <si>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</si>
  <si>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</si>
  <si>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</si>
  <si>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</si>
  <si>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</si>
  <si>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</si>
  <si>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</si>
  <si>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</si>
  <si>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</si>
  <si>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</si>
  <si>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</si>
  <si>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</si>
  <si>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</si>
  <si>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</si>
  <si>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</si>
  <si>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</si>
  <si>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</si>
  <si>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</si>
  <si>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</si>
  <si>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</si>
  <si>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</si>
  <si>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</si>
  <si>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</si>
  <si>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</si>
  <si>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</si>
  <si>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</si>
  <si>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</si>
  <si>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</si>
  <si>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</si>
  <si>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</si>
  <si>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</si>
  <si>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</si>
  <si>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</si>
  <si>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</si>
  <si>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</si>
  <si>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</si>
  <si>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</si>
  <si>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</si>
  <si>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</si>
  <si>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</si>
  <si>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</si>
  <si>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</si>
  <si>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</si>
  <si>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</si>
  <si>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</si>
  <si>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</si>
  <si>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</si>
  <si>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</si>
  <si>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</si>
  <si>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</si>
  <si>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</si>
  <si>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</si>
  <si>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</si>
  <si>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</si>
  <si>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</si>
  <si>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</si>
  <si>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</si>
  <si>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</si>
  <si>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</si>
  <si>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</si>
  <si>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</si>
  <si>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</si>
  <si>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</si>
  <si>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</si>
  <si>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</si>
  <si>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</si>
  <si>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</si>
  <si>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</si>
  <si>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</si>
  <si>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</si>
  <si>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</si>
  <si>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</si>
  <si>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</si>
  <si>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</si>
  <si>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</si>
  <si>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</si>
  <si>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</si>
  <si>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</si>
  <si>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</si>
  <si>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</si>
  <si>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</si>
  <si>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</si>
  <si>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</si>
  <si>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</si>
  <si>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</si>
  <si>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</si>
  <si>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</si>
  <si>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</si>
  <si>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</si>
  <si>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</si>
  <si>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</si>
  <si>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</si>
  <si>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</si>
  <si>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</si>
  <si>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</si>
  <si>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</si>
  <si>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</si>
  <si>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</si>
  <si>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</si>
  <si>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</si>
  <si>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</si>
  <si>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</si>
  <si>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</si>
  <si>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</si>
  <si>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</si>
  <si>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</si>
  <si>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</si>
  <si>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</si>
  <si>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</si>
  <si>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</si>
  <si>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</si>
  <si>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</si>
  <si>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</si>
  <si>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</si>
  <si>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</si>
  <si>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</si>
  <si>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</si>
  <si>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</si>
  <si>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</si>
  <si>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</si>
  <si>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</si>
  <si>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</si>
  <si>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</si>
  <si>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</si>
  <si>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</si>
  <si>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</si>
  <si>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</si>
  <si>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</si>
  <si>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</si>
  <si>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</si>
  <si>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</si>
  <si>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</si>
  <si>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</si>
  <si>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</si>
  <si>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</si>
  <si>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</si>
  <si>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</si>
  <si>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</si>
  <si>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</si>
  <si>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</si>
  <si>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</si>
  <si>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</si>
  <si>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</si>
  <si>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</si>
  <si>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</si>
  <si>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</si>
  <si>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</si>
  <si>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</si>
  <si>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</si>
  <si>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</si>
  <si>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</si>
  <si>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</si>
  <si>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</si>
  <si>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</si>
  <si>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</si>
  <si>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</si>
  <si>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</si>
  <si>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</si>
  <si>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</si>
  <si>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</si>
  <si>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</si>
  <si>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</si>
  <si>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</si>
  <si>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</si>
  <si>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</si>
  <si>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</si>
  <si>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</si>
  <si>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</si>
  <si>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</si>
  <si>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</si>
  <si>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</si>
  <si>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</si>
  <si>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</si>
  <si>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</si>
  <si>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</si>
  <si>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</si>
  <si>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</si>
  <si>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</si>
  <si>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</si>
  <si>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</si>
  <si>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</si>
  <si>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</si>
  <si>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</si>
  <si>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</si>
  <si>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</si>
  <si>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</si>
  <si>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</si>
  <si>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</si>
  <si>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</si>
  <si>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</si>
  <si>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</si>
  <si>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</si>
  <si>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</si>
  <si>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</si>
  <si>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</si>
  <si>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</si>
  <si>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</si>
  <si>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</si>
  <si>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</si>
  <si>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</si>
  <si>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</si>
  <si>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</si>
  <si>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</si>
  <si>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</si>
  <si>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</si>
  <si>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</si>
  <si>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</si>
  <si>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</si>
  <si>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</si>
  <si>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</si>
  <si>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</si>
  <si>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</si>
  <si>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</si>
  <si>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</si>
  <si>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</si>
  <si>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</si>
  <si>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</si>
  <si>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</si>
  <si>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</si>
  <si>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</si>
  <si>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</si>
  <si>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</si>
  <si>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</si>
  <si>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</si>
  <si>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</si>
  <si>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</si>
  <si>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</si>
  <si>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</si>
  <si>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</si>
  <si>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</si>
  <si>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</si>
  <si>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</si>
  <si>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</si>
  <si>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</si>
  <si>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</si>
  <si>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</si>
  <si>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</si>
  <si>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</si>
  <si>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</si>
  <si>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</si>
  <si>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</si>
  <si>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</si>
  <si>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</si>
  <si>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</si>
  <si>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</si>
  <si>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</si>
  <si>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</si>
  <si>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</si>
  <si>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</si>
  <si>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</si>
  <si>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</si>
  <si>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</si>
  <si>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</si>
  <si>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</si>
  <si>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</si>
  <si>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</si>
  <si>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</si>
  <si>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</si>
  <si>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</si>
  <si>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</si>
  <si>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</si>
  <si>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</si>
  <si>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</si>
  <si>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</si>
  <si>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</si>
  <si>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</si>
  <si>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</si>
  <si>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</si>
  <si>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</si>
  <si>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</si>
  <si>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</si>
  <si>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</si>
  <si>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</si>
  <si>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</si>
  <si>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</si>
  <si>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</si>
  <si>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</si>
  <si>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</si>
  <si>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</si>
  <si>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</si>
  <si>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</si>
  <si>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</si>
  <si>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</si>
  <si>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</si>
  <si>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</si>
  <si>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</si>
  <si>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</si>
  <si>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</si>
  <si>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</si>
  <si>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</si>
  <si>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</si>
  <si>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</si>
  <si>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</si>
  <si>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</si>
  <si>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</si>
  <si>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</si>
  <si>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</si>
  <si>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</si>
  <si>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</si>
  <si>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</si>
  <si>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</si>
  <si>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</si>
  <si>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</si>
  <si>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</si>
  <si>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</si>
  <si>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</si>
  <si>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</si>
  <si>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</si>
  <si>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</si>
  <si>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</si>
  <si>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</si>
  <si>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</si>
  <si>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</si>
  <si>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</si>
  <si>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</si>
  <si>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</si>
  <si>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</si>
  <si>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</si>
  <si>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</si>
  <si>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</si>
  <si>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</si>
  <si>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</si>
  <si>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</si>
  <si>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</si>
  <si>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</si>
  <si>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</si>
  <si>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</si>
  <si>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</si>
  <si>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</si>
  <si>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</si>
  <si>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</si>
  <si>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</si>
  <si>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</si>
  <si>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</si>
  <si>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</si>
  <si>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</si>
  <si>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</si>
  <si>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</si>
  <si>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</si>
  <si>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</si>
  <si>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</si>
  <si>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</si>
  <si>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</si>
  <si>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</si>
  <si>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</si>
  <si>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</si>
  <si>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</si>
  <si>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</si>
  <si>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</si>
  <si>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</si>
  <si>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</si>
  <si>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</si>
  <si>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</si>
  <si>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</si>
  <si>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</si>
  <si>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</si>
  <si>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</si>
  <si>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</si>
  <si>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</si>
  <si>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</si>
  <si>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</si>
  <si>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</si>
  <si>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</si>
  <si>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</si>
  <si>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</si>
  <si>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</si>
  <si>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</si>
  <si>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</si>
  <si>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</si>
  <si>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</si>
  <si>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</si>
  <si>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</si>
  <si>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</si>
  <si>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</si>
  <si>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</si>
  <si>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</si>
  <si>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</si>
  <si>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</si>
  <si>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</si>
  <si>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</si>
  <si>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</si>
  <si>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</si>
  <si>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</si>
  <si>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</si>
  <si>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</si>
  <si>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</si>
  <si>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</si>
  <si>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</si>
  <si>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</si>
  <si>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</si>
  <si>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</si>
  <si>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</si>
  <si>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</si>
  <si>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</si>
  <si>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</si>
  <si>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</si>
  <si>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</si>
  <si>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</si>
  <si>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</si>
  <si>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</si>
  <si>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</si>
  <si>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</si>
  <si>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</si>
  <si>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</si>
  <si>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</si>
  <si>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</si>
  <si>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</si>
  <si>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</si>
  <si>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</si>
  <si>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</si>
  <si>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</si>
  <si>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</si>
  <si>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</si>
  <si>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</si>
  <si>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</si>
  <si>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</si>
  <si>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</si>
  <si>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</si>
  <si>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</si>
  <si>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</si>
  <si>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</si>
  <si>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</si>
  <si>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</si>
  <si>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</si>
  <si>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</si>
  <si>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</si>
  <si>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</si>
  <si>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</si>
  <si>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</si>
  <si>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</si>
  <si>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</si>
  <si>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</si>
  <si>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</si>
  <si>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</si>
  <si>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</si>
  <si>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</si>
  <si>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</si>
  <si>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</si>
  <si>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</si>
  <si>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</si>
  <si>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</si>
  <si>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</si>
  <si>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</si>
  <si>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</si>
  <si>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</si>
  <si>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</si>
  <si>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</si>
  <si>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</si>
  <si>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</si>
  <si>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</si>
  <si>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</si>
  <si>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</si>
  <si>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</si>
  <si>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</si>
  <si>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</si>
  <si>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</si>
  <si>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</si>
  <si>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</si>
  <si>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</si>
  <si>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</si>
  <si>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</si>
  <si>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</si>
  <si>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</si>
  <si>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</si>
  <si>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</si>
  <si>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</si>
  <si>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</si>
  <si>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</si>
  <si>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</si>
  <si>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</si>
  <si>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</si>
  <si>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</si>
  <si>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</si>
  <si>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</si>
  <si>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</si>
  <si>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</si>
  <si>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</si>
  <si>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</si>
  <si>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</si>
  <si>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</si>
  <si>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</si>
  <si>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</si>
  <si>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</si>
  <si>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</si>
  <si>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</si>
  <si>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</si>
  <si>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</si>
  <si>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</si>
  <si>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</si>
  <si>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</si>
  <si>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</si>
  <si>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</si>
  <si>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</si>
  <si>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</si>
  <si>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</si>
  <si>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</si>
  <si>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</si>
  <si>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</si>
  <si>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</si>
  <si>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</si>
  <si>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</si>
  <si>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</si>
  <si>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</si>
  <si>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</si>
  <si>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</si>
  <si>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</si>
  <si>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</si>
  <si>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</si>
  <si>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</si>
  <si>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</si>
  <si>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</si>
  <si>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</si>
  <si>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</si>
  <si>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</si>
  <si>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</si>
  <si>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</si>
  <si>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</si>
  <si>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</si>
  <si>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</si>
  <si>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</si>
  <si>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</si>
  <si>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</si>
  <si>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</si>
  <si>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</si>
  <si>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</si>
  <si>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</si>
  <si>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</si>
  <si>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</si>
  <si>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</si>
  <si>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</si>
  <si>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</si>
  <si>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</si>
  <si>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</si>
  <si>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</si>
  <si>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</si>
  <si>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</si>
  <si>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</si>
  <si>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</si>
  <si>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</si>
  <si>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</si>
  <si>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</si>
  <si>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</si>
  <si>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</si>
  <si>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</si>
  <si>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</si>
  <si>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</si>
  <si>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</si>
  <si>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</si>
  <si>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</si>
  <si>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</si>
  <si>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</si>
  <si>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</si>
  <si>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</si>
  <si>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</si>
  <si>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</si>
  <si>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</si>
  <si>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</si>
  <si>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</si>
  <si>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</si>
  <si>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</si>
  <si>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</si>
  <si>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</si>
  <si>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</si>
  <si>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</si>
  <si>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</si>
  <si>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</si>
  <si>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</si>
  <si>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</si>
  <si>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</si>
  <si>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</si>
  <si>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</si>
  <si>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</si>
  <si>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</si>
  <si>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</si>
  <si>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</si>
  <si>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</si>
  <si>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</si>
  <si>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</si>
  <si>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</si>
  <si>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</si>
  <si>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</si>
  <si>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</si>
  <si>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</si>
  <si>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</si>
  <si>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</si>
  <si>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</si>
  <si>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</si>
  <si>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</si>
  <si>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</si>
  <si>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</si>
  <si>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</si>
  <si>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</si>
  <si>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</si>
  <si>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</si>
  <si>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</si>
  <si>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</si>
  <si>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</si>
  <si>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</si>
  <si>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</si>
  <si>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</si>
  <si>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</si>
  <si>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</si>
  <si>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</si>
  <si>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</si>
  <si>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</si>
  <si>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</si>
  <si>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</si>
  <si>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</si>
  <si>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</si>
  <si>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</si>
  <si>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</si>
  <si>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</si>
  <si>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</si>
  <si>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</si>
  <si>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</si>
  <si>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</si>
  <si>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</si>
  <si>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</si>
  <si>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</si>
  <si>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</si>
  <si>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</si>
  <si>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</si>
  <si>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</si>
  <si>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</si>
  <si>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</si>
  <si>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</si>
  <si>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</si>
  <si>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</si>
  <si>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</si>
  <si>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</si>
  <si>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</si>
  <si>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</si>
  <si>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</si>
  <si>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</si>
  <si>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</si>
  <si>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</si>
  <si>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</si>
  <si>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</si>
  <si>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</si>
  <si>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</si>
  <si>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</si>
  <si>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</si>
  <si>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</si>
  <si>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</si>
  <si>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</si>
  <si>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</si>
  <si>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</si>
  <si>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</si>
  <si>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</si>
  <si>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</si>
  <si>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</si>
  <si>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</si>
  <si>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</si>
  <si>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</si>
  <si>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</si>
  <si>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</si>
  <si>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</si>
  <si>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</si>
  <si>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</si>
  <si>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</si>
  <si>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</si>
  <si>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</si>
  <si>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</si>
  <si>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</si>
  <si>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</si>
  <si>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</si>
  <si>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</si>
  <si>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</si>
  <si>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</si>
  <si>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</si>
  <si>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</si>
  <si>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</si>
  <si>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</si>
  <si>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</si>
  <si>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</si>
  <si>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</si>
  <si>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</si>
  <si>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</si>
  <si>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</si>
  <si>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</si>
  <si>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</si>
  <si>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</si>
  <si>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</si>
  <si>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</si>
  <si>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</si>
  <si>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</si>
  <si>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</si>
  <si>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</si>
  <si>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</si>
  <si>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</si>
  <si>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</si>
  <si>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</si>
  <si>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</si>
  <si>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</si>
  <si>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</si>
  <si>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</si>
  <si>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</si>
  <si>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</si>
  <si>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</si>
  <si>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</si>
  <si>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</si>
  <si>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</si>
  <si>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</si>
  <si>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</si>
  <si>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</si>
  <si>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</si>
  <si>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</si>
  <si>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</si>
  <si>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</si>
  <si>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</si>
  <si>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</si>
  <si>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</si>
  <si>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</si>
  <si>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</si>
  <si>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</si>
  <si>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</si>
  <si>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</si>
  <si>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</si>
  <si>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</si>
  <si>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</si>
  <si>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</si>
  <si>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</si>
  <si>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</si>
  <si>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</si>
  <si>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</si>
  <si>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</si>
  <si>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</si>
  <si>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</si>
  <si>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</si>
  <si>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</si>
  <si>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</si>
  <si>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</si>
  <si>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</si>
  <si>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</si>
  <si>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</si>
  <si>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</si>
  <si>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</si>
  <si>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</si>
  <si>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</si>
  <si>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</si>
  <si>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</si>
  <si>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</si>
  <si>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</si>
  <si>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</si>
  <si>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</si>
  <si>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</si>
  <si>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</si>
  <si>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</si>
  <si>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</si>
  <si>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</si>
  <si>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</si>
  <si>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</si>
  <si>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</si>
  <si>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</si>
  <si>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</si>
  <si>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</si>
  <si>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</si>
  <si>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</si>
  <si>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</si>
  <si>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</si>
  <si>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</si>
  <si>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</si>
  <si>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</si>
  <si>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</si>
  <si>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</si>
  <si>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</si>
  <si>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</si>
  <si>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</si>
  <si>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</si>
  <si>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</si>
  <si>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</si>
  <si>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</si>
  <si>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</si>
  <si>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</si>
  <si>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</si>
  <si>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</si>
  <si>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</si>
  <si>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</si>
  <si>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</si>
  <si>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</si>
  <si>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</si>
  <si>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</si>
  <si>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</si>
  <si>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</si>
  <si>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</si>
  <si>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</si>
  <si>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</si>
  <si>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</si>
  <si>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</si>
  <si>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</si>
  <si>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</si>
  <si>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</si>
  <si>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</si>
  <si>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</si>
  <si>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</si>
  <si>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</si>
  <si>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</si>
  <si>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</si>
  <si>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</si>
  <si>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</si>
  <si>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</si>
  <si>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</si>
  <si>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</si>
  <si>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</si>
  <si>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</si>
  <si>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</si>
  <si>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</si>
  <si>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</si>
  <si>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</si>
  <si>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</si>
  <si>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</si>
  <si>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</si>
  <si>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</si>
  <si>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</si>
  <si>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</si>
  <si>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</si>
  <si>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</si>
  <si>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</si>
  <si>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</si>
  <si>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</si>
  <si>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</si>
  <si>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</si>
  <si>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</si>
  <si>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</si>
  <si>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</si>
  <si>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</si>
  <si>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</si>
  <si>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</si>
  <si>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</si>
  <si>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</si>
  <si>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</si>
  <si>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</si>
  <si>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</si>
  <si>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</si>
  <si>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</si>
  <si>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</si>
  <si>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</si>
  <si>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</si>
  <si>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</si>
  <si>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</si>
  <si>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</si>
  <si>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</si>
  <si>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</si>
  <si>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</si>
  <si>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</si>
  <si>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</si>
  <si>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</si>
  <si>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</si>
  <si>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</si>
  <si>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</si>
  <si>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</si>
  <si>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</si>
  <si>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</si>
  <si>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</si>
  <si>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</si>
  <si>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</si>
  <si>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</si>
  <si>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</si>
  <si>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</si>
  <si>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</si>
  <si>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</si>
  <si>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</si>
  <si>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</si>
  <si>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</si>
  <si>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</si>
  <si>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</si>
  <si>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</si>
  <si>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</si>
  <si>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</si>
  <si>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</si>
  <si>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</si>
  <si>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</si>
  <si>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</si>
  <si>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</si>
  <si>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</si>
  <si>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</si>
  <si>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</si>
  <si>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</si>
  <si>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</si>
  <si>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</si>
  <si>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</si>
  <si>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</si>
  <si>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</si>
  <si>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</si>
  <si>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</si>
  <si>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</si>
  <si>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</si>
  <si>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</si>
  <si>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</si>
  <si>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</si>
  <si>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</si>
  <si>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</si>
  <si>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</si>
  <si>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</si>
  <si>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</si>
  <si>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</si>
  <si>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</si>
  <si>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</si>
  <si>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</si>
  <si>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</si>
  <si>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</si>
  <si>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</si>
  <si>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</si>
  <si>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</si>
  <si>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</si>
  <si>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</si>
  <si>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</si>
  <si>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</si>
  <si>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</si>
  <si>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</si>
  <si>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</si>
  <si>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</si>
  <si>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</si>
  <si>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</si>
  <si>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</si>
  <si>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</si>
  <si>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</si>
  <si>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</si>
  <si>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</si>
  <si>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</si>
  <si>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</si>
  <si>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</si>
  <si>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</si>
  <si>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</si>
  <si>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</si>
  <si>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</si>
  <si>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</si>
  <si>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</si>
  <si>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</si>
  <si>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</si>
  <si>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</si>
  <si>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</si>
  <si>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</si>
  <si>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</si>
  <si>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</si>
  <si>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</si>
  <si>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</si>
  <si>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</si>
  <si>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</si>
  <si>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</si>
  <si>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</si>
  <si>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</si>
  <si>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</si>
  <si>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</si>
  <si>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</si>
  <si>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</si>
  <si>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</si>
  <si>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</si>
  <si>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</si>
  <si>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</si>
  <si>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</si>
  <si>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</si>
  <si>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</si>
  <si>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</si>
  <si>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</si>
  <si>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</si>
  <si>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</si>
  <si>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</si>
  <si>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</si>
  <si>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</si>
  <si>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</si>
  <si>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</si>
  <si>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</si>
  <si>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</si>
  <si>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</si>
  <si>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</si>
  <si>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</si>
  <si>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</si>
  <si>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</si>
  <si>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</si>
  <si>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</si>
  <si>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</si>
  <si>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</si>
  <si>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</si>
  <si>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</si>
  <si>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</si>
  <si>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</si>
  <si>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</si>
  <si>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</si>
  <si>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</si>
  <si>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</si>
  <si>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</si>
  <si>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</si>
  <si>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</si>
  <si>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</si>
  <si>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</si>
  <si>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</si>
  <si>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</si>
  <si>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</si>
  <si>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</si>
  <si>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</si>
  <si>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</si>
  <si>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</si>
  <si>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</si>
  <si>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</si>
  <si>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</si>
  <si>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</si>
  <si>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</si>
  <si>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</si>
  <si>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</si>
  <si>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</si>
  <si>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</si>
  <si>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</si>
  <si>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</si>
  <si>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</si>
  <si>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</si>
  <si>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</si>
  <si>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</si>
  <si>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</si>
  <si>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</si>
  <si>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</si>
  <si>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</si>
  <si>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</si>
  <si>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</si>
  <si>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</si>
  <si>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</si>
  <si>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</si>
  <si>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</si>
  <si>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</si>
  <si>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</si>
  <si>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</si>
  <si>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</si>
  <si>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</si>
  <si>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</si>
  <si>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</si>
  <si>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</si>
  <si>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</si>
  <si>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</si>
  <si>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</si>
  <si>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</si>
  <si>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</si>
  <si>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</si>
  <si>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</si>
  <si>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</si>
  <si>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</si>
  <si>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</si>
  <si>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</si>
  <si>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</si>
  <si>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</si>
  <si>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</si>
  <si>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</si>
  <si>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</si>
  <si>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</si>
  <si>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</si>
  <si>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</si>
  <si>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</si>
  <si>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</si>
  <si>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</si>
  <si>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</si>
  <si>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</si>
  <si>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</si>
  <si>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</si>
  <si>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</si>
  <si>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</si>
  <si>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</si>
  <si>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</si>
  <si>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</si>
  <si>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</si>
  <si>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</si>
  <si>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</si>
  <si>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</si>
  <si>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</si>
  <si>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</si>
  <si>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</si>
  <si>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</si>
  <si>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</si>
  <si>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</si>
  <si>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</si>
  <si>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</si>
  <si>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</si>
  <si>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</si>
  <si>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</si>
  <si>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</si>
  <si>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</si>
  <si>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</si>
  <si>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</si>
  <si>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</si>
  <si>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</si>
  <si>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</si>
  <si>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</si>
  <si>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</si>
  <si>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</si>
  <si>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</si>
  <si>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</si>
  <si>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</si>
  <si>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</si>
  <si>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</si>
  <si>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</si>
  <si>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</si>
  <si>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</si>
  <si>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</si>
  <si>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</si>
  <si>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</si>
  <si>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</si>
  <si>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</si>
  <si>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</si>
  <si>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</si>
  <si>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</si>
  <si>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</si>
  <si>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</si>
  <si>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</si>
  <si>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</si>
  <si>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</si>
  <si>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</si>
  <si>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</si>
  <si>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</si>
  <si>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</si>
  <si>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</si>
  <si>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</si>
  <si>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</si>
  <si>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</si>
  <si>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</si>
  <si>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</si>
  <si>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</si>
  <si>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</si>
  <si>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</si>
  <si>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</si>
  <si>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</si>
  <si>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</si>
  <si>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</si>
  <si>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</si>
  <si>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</si>
  <si>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</si>
  <si>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</si>
  <si>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</si>
  <si>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</si>
  <si>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</si>
  <si>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</si>
  <si>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</si>
  <si>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</si>
  <si>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</si>
  <si>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</si>
  <si>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</si>
  <si>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</si>
  <si>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</si>
  <si>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</si>
  <si>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</si>
  <si>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</si>
  <si>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</si>
  <si>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</si>
  <si>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</si>
  <si>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</si>
  <si>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</si>
  <si>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</si>
  <si>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</si>
  <si>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</si>
  <si>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</si>
  <si>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</si>
  <si>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</si>
  <si>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</si>
  <si>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</si>
  <si>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</si>
  <si>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</si>
  <si>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</si>
  <si>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</si>
  <si>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</si>
  <si>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</si>
  <si>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</si>
  <si>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</si>
  <si>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</si>
  <si>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</si>
  <si>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</si>
  <si>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</si>
  <si>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</si>
  <si>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</si>
  <si>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</si>
  <si>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</si>
  <si>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</si>
  <si>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</si>
  <si>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</si>
  <si>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</si>
  <si>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</si>
  <si>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</si>
  <si>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</si>
  <si>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</si>
  <si>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</si>
  <si>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</si>
  <si>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</si>
  <si>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</si>
  <si>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</si>
  <si>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</si>
  <si>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</si>
  <si>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</si>
  <si>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</si>
  <si>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</si>
  <si>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</si>
  <si>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</si>
  <si>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</si>
  <si>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</si>
  <si>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</si>
  <si>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</si>
  <si>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</si>
  <si>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</si>
  <si>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</si>
  <si>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</si>
  <si>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</si>
  <si>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</si>
  <si>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</si>
  <si>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</si>
  <si>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</si>
  <si>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</si>
  <si>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</si>
  <si>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</si>
  <si>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</si>
  <si>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</si>
  <si>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</si>
  <si>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</si>
  <si>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</si>
  <si>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</si>
  <si>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</si>
  <si>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</si>
  <si>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</si>
  <si>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</si>
  <si>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</si>
  <si>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</si>
  <si>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</si>
  <si>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</si>
  <si>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</si>
  <si>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</si>
  <si>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</si>
  <si>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</si>
  <si>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</si>
  <si>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</si>
  <si>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</si>
  <si>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</si>
  <si>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</si>
  <si>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</si>
  <si>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</si>
  <si>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</si>
  <si>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</si>
  <si>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</si>
  <si>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</si>
  <si>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</si>
  <si>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</si>
  <si>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</si>
  <si>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</si>
  <si>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</si>
  <si>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</si>
  <si>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</si>
  <si>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</si>
  <si>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</si>
  <si>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</si>
  <si>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</si>
  <si>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</si>
  <si>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</si>
  <si>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</si>
  <si>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</si>
  <si>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</si>
  <si>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</si>
  <si>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</si>
  <si>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</si>
  <si>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</si>
  <si>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</si>
  <si>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</si>
  <si>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</si>
  <si>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</si>
  <si>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</si>
  <si>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</si>
  <si>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</si>
  <si>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</si>
  <si>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</si>
  <si>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</si>
  <si>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</si>
  <si>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</si>
  <si>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</si>
  <si>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</si>
  <si>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</si>
  <si>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</si>
  <si>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</si>
  <si>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</si>
  <si>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</si>
  <si>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</si>
  <si>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</si>
  <si>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</si>
  <si>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</si>
  <si>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</si>
  <si>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</si>
  <si>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</si>
  <si>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</si>
  <si>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</si>
  <si>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</si>
  <si>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</si>
  <si>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</si>
  <si>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</si>
  <si>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</si>
  <si>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</si>
  <si>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</si>
  <si>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</si>
  <si>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</si>
  <si>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</si>
  <si>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</si>
  <si>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</si>
  <si>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</si>
  <si>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</si>
  <si>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</si>
  <si>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</si>
  <si>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</si>
  <si>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</si>
  <si>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</si>
  <si>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</si>
  <si>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</si>
  <si>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</si>
  <si>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</si>
  <si>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</si>
  <si>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</si>
  <si>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</si>
  <si>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</si>
  <si>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</si>
  <si>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</si>
  <si>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</si>
  <si>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</si>
  <si>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</si>
  <si>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</si>
  <si>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</si>
  <si>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</si>
  <si>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</si>
  <si>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</si>
  <si>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</si>
  <si>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</si>
  <si>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</si>
  <si>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</si>
  <si>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</si>
  <si>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</si>
  <si>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</si>
  <si>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</si>
  <si>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</si>
  <si>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</si>
  <si>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</si>
  <si>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</si>
  <si>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</si>
  <si>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</si>
  <si>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</si>
  <si>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</si>
  <si>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</si>
  <si>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</si>
  <si>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</si>
  <si>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</si>
  <si>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</si>
  <si>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</si>
  <si>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</si>
  <si>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</si>
  <si>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</si>
  <si>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</si>
  <si>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</si>
  <si>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</si>
  <si>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</si>
  <si>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</si>
  <si>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</si>
  <si>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</si>
  <si>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</si>
  <si>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</si>
  <si>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</si>
  <si>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</si>
  <si>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</si>
  <si>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</si>
  <si>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</si>
  <si>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</si>
  <si>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</si>
  <si>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</si>
  <si>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</si>
  <si>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</si>
  <si>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</si>
  <si>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</si>
  <si>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</si>
  <si>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</si>
  <si>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</si>
  <si>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</si>
  <si>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</si>
  <si>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</si>
  <si>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</si>
  <si>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</si>
  <si>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</si>
  <si>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</si>
  <si>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</si>
  <si>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</si>
  <si>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</si>
  <si>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</si>
  <si>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</si>
  <si>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</si>
  <si>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</si>
  <si>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</si>
  <si>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</si>
  <si>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</si>
  <si>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</si>
  <si>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</si>
  <si>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</si>
  <si>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</si>
  <si>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</si>
  <si>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</si>
  <si>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</si>
  <si>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</si>
  <si>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</si>
  <si>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</si>
  <si>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</si>
  <si>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</si>
  <si>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</si>
  <si>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</si>
  <si>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</si>
  <si>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</si>
  <si>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</si>
  <si>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</si>
  <si>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</si>
  <si>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</si>
  <si>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</si>
  <si>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</si>
  <si>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</si>
  <si>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</si>
  <si>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</si>
  <si>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</si>
  <si>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</si>
  <si>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</si>
  <si>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</si>
  <si>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</si>
  <si>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</si>
  <si>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</si>
  <si>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</si>
  <si>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</si>
  <si>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</si>
  <si>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</si>
  <si>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</si>
  <si>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</si>
  <si>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</si>
  <si>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</si>
  <si>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</si>
  <si>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</si>
  <si>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</si>
  <si>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</si>
  <si>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</si>
  <si>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</si>
  <si>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</si>
  <si>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</si>
  <si>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</si>
  <si>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</si>
  <si>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</si>
  <si>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</si>
  <si>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</si>
  <si>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</si>
  <si>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</si>
  <si>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</si>
  <si>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</si>
  <si>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</si>
  <si>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</si>
  <si>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</si>
  <si>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</si>
  <si>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</si>
  <si>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</si>
  <si>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</si>
  <si>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</si>
  <si>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</si>
  <si>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</si>
  <si>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</si>
  <si>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</si>
  <si>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</si>
  <si>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</si>
  <si>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</si>
  <si>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</si>
  <si>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</si>
  <si>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</si>
  <si>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</si>
  <si>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</si>
  <si>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</si>
  <si>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</si>
  <si>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</si>
  <si>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</si>
  <si>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</si>
  <si>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</si>
  <si>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</si>
  <si>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</si>
  <si>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</si>
  <si>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</si>
  <si>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</si>
  <si>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</si>
  <si>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</si>
  <si>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</si>
  <si>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</si>
  <si>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</si>
  <si>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</si>
  <si>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</si>
  <si>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</si>
  <si>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</si>
  <si>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</si>
  <si>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</si>
  <si>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</si>
  <si>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</si>
  <si>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</si>
  <si>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</si>
  <si>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</si>
  <si>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</si>
  <si>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</si>
  <si>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</si>
  <si>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</si>
  <si>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</si>
  <si>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</si>
  <si>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</si>
  <si>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</si>
  <si>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</si>
  <si>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</si>
  <si>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</si>
  <si>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</si>
  <si>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</si>
  <si>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</si>
  <si>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</si>
  <si>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</si>
  <si>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</si>
  <si>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</si>
  <si>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</si>
  <si>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</si>
  <si>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</si>
  <si>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</si>
  <si>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</si>
  <si>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</si>
  <si>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</si>
  <si>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</si>
  <si>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</si>
  <si>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</si>
  <si>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</si>
  <si>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</si>
  <si>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</si>
  <si>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</si>
  <si>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</si>
  <si>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</si>
  <si>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</si>
  <si>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</si>
  <si>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</si>
  <si>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</si>
  <si>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</si>
  <si>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</si>
  <si>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</si>
  <si>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</si>
  <si>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</si>
  <si>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</si>
  <si>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</si>
  <si>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</si>
  <si>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</si>
  <si>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</si>
  <si>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</si>
  <si>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</si>
  <si>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</si>
  <si>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</si>
  <si>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</si>
  <si>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</si>
  <si>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</si>
  <si>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</si>
  <si>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</si>
  <si>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</si>
  <si>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</si>
  <si>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</si>
  <si>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</si>
  <si>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</si>
  <si>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</si>
  <si>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</si>
  <si>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</si>
  <si>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</si>
  <si>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</si>
  <si>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</si>
  <si>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</si>
  <si>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</si>
  <si>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</si>
  <si>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</si>
  <si>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</si>
  <si>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</si>
  <si>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</si>
  <si>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</si>
  <si>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</si>
  <si>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</si>
  <si>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</si>
  <si>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</si>
  <si>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</si>
  <si>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</si>
  <si>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</si>
  <si>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</si>
  <si>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</si>
  <si>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</si>
  <si>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</si>
  <si>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</si>
  <si>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</si>
  <si>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</si>
  <si>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</si>
  <si>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</si>
  <si>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</si>
  <si>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</si>
  <si>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</si>
  <si>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</si>
  <si>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</si>
  <si>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</si>
  <si>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</si>
  <si>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</si>
  <si>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</si>
  <si>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</si>
  <si>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</si>
  <si>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</si>
  <si>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</si>
  <si>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</si>
  <si>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</si>
  <si>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</si>
  <si>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</si>
  <si>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</si>
  <si>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</si>
  <si>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</si>
  <si>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</si>
  <si>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</si>
  <si>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</si>
  <si>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</si>
  <si>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</si>
  <si>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</si>
  <si>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</si>
  <si>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</si>
  <si>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</si>
  <si>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</si>
  <si>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</si>
  <si>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</si>
  <si>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</si>
  <si>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</si>
  <si>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</si>
  <si>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</si>
  <si>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</si>
  <si>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</si>
  <si>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</si>
  <si>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</si>
  <si>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</si>
  <si>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</si>
  <si>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</si>
  <si>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</si>
  <si>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</si>
  <si>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</si>
  <si>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</si>
  <si>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</si>
  <si>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</si>
  <si>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</si>
  <si>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</si>
  <si>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</si>
  <si>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</si>
  <si>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</si>
  <si>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</si>
  <si>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</si>
  <si>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</si>
  <si>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</si>
  <si>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</si>
  <si>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</si>
  <si>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</si>
  <si>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</si>
  <si>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</si>
  <si>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</si>
  <si>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</si>
  <si>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</si>
  <si>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</si>
  <si>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</si>
  <si>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</si>
  <si>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</si>
  <si>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</si>
  <si>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</si>
  <si>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</si>
  <si>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</si>
  <si>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</si>
  <si>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</si>
  <si>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</si>
  <si>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</si>
  <si>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</si>
  <si>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</si>
  <si>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</si>
  <si>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</si>
  <si>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</si>
  <si>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</si>
  <si>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</si>
  <si>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</si>
  <si>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</si>
  <si>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</si>
  <si>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</si>
  <si>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</si>
  <si>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</si>
  <si>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</si>
  <si>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</si>
  <si>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</si>
  <si>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</si>
  <si>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</si>
  <si>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</si>
  <si>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</si>
  <si>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</si>
  <si>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</si>
  <si>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</si>
  <si>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</si>
  <si>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</si>
  <si>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</si>
  <si>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</si>
  <si>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</si>
  <si>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</si>
  <si>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</si>
  <si>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</si>
  <si>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</si>
  <si>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</si>
  <si>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</si>
  <si>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</si>
  <si>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</si>
  <si>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</si>
  <si>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</si>
  <si>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</si>
  <si>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</si>
  <si>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</si>
  <si>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</si>
  <si>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</si>
  <si>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</si>
  <si>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</si>
  <si>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</si>
  <si>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</si>
  <si>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</si>
  <si>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</si>
  <si>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</si>
  <si>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</si>
  <si>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</si>
  <si>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</si>
  <si>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</si>
  <si>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</si>
  <si>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</si>
  <si>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</si>
  <si>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</si>
  <si>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</si>
  <si>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</si>
  <si>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</si>
  <si>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</si>
  <si>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</si>
  <si>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</si>
  <si>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</si>
  <si>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</si>
  <si>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</si>
  <si>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</si>
  <si>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</si>
  <si>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</si>
  <si>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</si>
  <si>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</si>
  <si>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</si>
  <si>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</si>
  <si>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</si>
  <si>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</si>
  <si>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</si>
  <si>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</si>
  <si>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</si>
  <si>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</si>
  <si>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</si>
  <si>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</si>
  <si>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</si>
  <si>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</si>
  <si>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</si>
  <si>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</si>
  <si>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</si>
  <si>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</si>
  <si>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</si>
  <si>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</si>
  <si>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</si>
  <si>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</si>
  <si>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</si>
  <si>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</si>
  <si>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</si>
  <si>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</si>
  <si>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</si>
  <si>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</si>
  <si>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</si>
  <si>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</si>
  <si>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</si>
  <si>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</si>
  <si>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</si>
  <si>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</si>
  <si>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</si>
  <si>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</si>
  <si>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</si>
  <si>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</si>
  <si>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</si>
  <si>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</si>
  <si>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</si>
  <si>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</si>
  <si>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</si>
  <si>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</si>
  <si>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</si>
  <si>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</si>
  <si>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</si>
  <si>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</si>
  <si>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</si>
  <si>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</si>
  <si>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</si>
  <si>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</si>
  <si>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</si>
  <si>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</si>
  <si>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</si>
  <si>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</si>
  <si>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</si>
  <si>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</si>
  <si>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</si>
  <si>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</si>
  <si>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</si>
  <si>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</si>
  <si>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</si>
  <si>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</si>
  <si>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</si>
  <si>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</si>
  <si>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</si>
  <si>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</si>
  <si>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</si>
  <si>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</si>
  <si>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</si>
  <si>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</si>
  <si>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</si>
  <si>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</si>
  <si>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</si>
  <si>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</si>
  <si>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</si>
  <si>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</si>
  <si>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</si>
  <si>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</si>
  <si>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</si>
  <si>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</si>
  <si>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</si>
  <si>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</si>
  <si>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</si>
  <si>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</si>
  <si>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</si>
  <si>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</si>
  <si>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</si>
  <si>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</si>
  <si>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</si>
  <si>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</si>
  <si>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</si>
  <si>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</si>
  <si>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</si>
  <si>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</si>
  <si>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</si>
  <si>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</si>
  <si>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</si>
  <si>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</si>
  <si>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</si>
  <si>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</si>
  <si>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</si>
  <si>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</si>
  <si>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</si>
  <si>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</si>
  <si>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</si>
  <si>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</si>
  <si>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</si>
  <si>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</si>
  <si>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</si>
  <si>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</si>
  <si>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</si>
  <si>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</si>
  <si>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</si>
  <si>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</si>
  <si>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</si>
  <si>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</si>
  <si>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</si>
  <si>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</si>
  <si>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</si>
  <si>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</si>
  <si>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</si>
  <si>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</si>
  <si>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</si>
  <si>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</si>
  <si>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</si>
  <si>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</si>
  <si>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</si>
  <si>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</si>
  <si>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</si>
  <si>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</si>
  <si>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</si>
  <si>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</si>
  <si>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</si>
  <si>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</si>
  <si>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</si>
  <si>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</si>
  <si>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</si>
  <si>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</si>
  <si>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</si>
  <si>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</si>
  <si>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</si>
  <si>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</si>
  <si>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</si>
  <si>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</si>
  <si>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</si>
  <si>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</si>
  <si>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</si>
  <si>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</si>
  <si>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</si>
  <si>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</si>
  <si>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</si>
  <si>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</si>
  <si>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</si>
  <si>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</si>
  <si>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</si>
  <si>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</si>
  <si>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</si>
  <si>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</si>
  <si>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</si>
  <si>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</si>
  <si>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</si>
  <si>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</si>
  <si>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</si>
  <si>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</si>
  <si>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</si>
  <si>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</si>
  <si>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</si>
  <si>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</si>
  <si>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</si>
  <si>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</si>
  <si>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</si>
  <si>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</si>
  <si>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</si>
  <si>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</si>
  <si>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</si>
  <si>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</si>
  <si>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</si>
  <si>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</si>
  <si>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</si>
  <si>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</si>
  <si>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</si>
  <si>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</si>
  <si>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</si>
  <si>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</si>
  <si>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</si>
  <si>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</si>
  <si>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</si>
  <si>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</si>
  <si>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</si>
  <si>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</si>
  <si>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</si>
  <si>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</si>
  <si>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</si>
  <si>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</si>
  <si>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</si>
  <si>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</si>
  <si>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</si>
  <si>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</si>
  <si>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</si>
  <si>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</si>
  <si>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</si>
  <si>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</si>
  <si>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</si>
  <si>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</si>
  <si>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</si>
  <si>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</si>
  <si>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</si>
  <si>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</si>
  <si>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</si>
  <si>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</si>
  <si>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</si>
  <si>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</si>
  <si>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</si>
  <si>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</si>
  <si>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</si>
  <si>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</si>
  <si>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</si>
  <si>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</si>
  <si>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</si>
  <si>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</si>
  <si>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</si>
  <si>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</si>
  <si>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</si>
  <si>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</si>
  <si>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</si>
  <si>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</si>
  <si>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</si>
  <si>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</si>
  <si>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</si>
  <si>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</si>
  <si>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</si>
  <si>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</si>
  <si>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</si>
  <si>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</si>
  <si>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</si>
  <si>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</si>
  <si>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</si>
  <si>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</si>
  <si>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</si>
  <si>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</si>
  <si>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</si>
  <si>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</si>
  <si>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</si>
  <si>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</si>
  <si>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</si>
  <si>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</si>
  <si>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</si>
  <si>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</si>
  <si>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</si>
  <si>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</si>
  <si>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</si>
  <si>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</si>
  <si>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</si>
  <si>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</si>
  <si>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</si>
  <si>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</si>
  <si>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</si>
  <si>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</si>
  <si>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</si>
  <si>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</si>
  <si>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</si>
  <si>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</si>
  <si>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</si>
  <si>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</si>
  <si>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</si>
  <si>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</si>
  <si>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</si>
  <si>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</si>
  <si>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</si>
  <si>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</si>
  <si>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</si>
  <si>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</si>
  <si>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</si>
  <si>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</si>
  <si>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</si>
  <si>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</si>
  <si>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</si>
  <si>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</si>
  <si>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</si>
  <si>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</si>
  <si>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</si>
  <si>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</si>
  <si>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</si>
  <si>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</si>
  <si>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</si>
  <si>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</si>
  <si>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</si>
  <si>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</si>
  <si>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</si>
  <si>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</si>
  <si>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</si>
  <si>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</si>
  <si>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</si>
  <si>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</si>
  <si>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</si>
  <si>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</si>
  <si>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</si>
  <si>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</si>
  <si>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</si>
  <si>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</si>
  <si>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</si>
  <si>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</si>
  <si>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</si>
  <si>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</si>
  <si>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</si>
  <si>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</si>
  <si>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</si>
  <si>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</si>
  <si>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</si>
  <si>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</si>
  <si>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</si>
  <si>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</si>
  <si>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</si>
  <si>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</si>
  <si>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</si>
  <si>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</si>
  <si>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</si>
  <si>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</si>
  <si>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</si>
  <si>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</si>
  <si>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</si>
  <si>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</si>
  <si>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</si>
  <si>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</si>
  <si>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</si>
  <si>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</si>
  <si>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</si>
  <si>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</si>
  <si>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</si>
  <si>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</si>
  <si>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</si>
  <si>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</si>
  <si>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</si>
  <si>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</si>
  <si>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</si>
  <si>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</si>
  <si>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</si>
  <si>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</si>
  <si>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</si>
  <si>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</si>
  <si>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</si>
  <si>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</si>
  <si>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</si>
  <si>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</si>
  <si>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</si>
  <si>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</si>
  <si>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</si>
  <si>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</si>
  <si>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</si>
  <si>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</si>
  <si>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</si>
  <si>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</si>
  <si>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</si>
  <si>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</si>
  <si>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</si>
  <si>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</si>
  <si>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</si>
  <si>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</si>
  <si>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</si>
  <si>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</si>
  <si>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</si>
  <si>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</si>
  <si>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</si>
  <si>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</si>
  <si>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</si>
  <si>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</si>
  <si>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</si>
  <si>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</si>
  <si>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</si>
  <si>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</si>
  <si>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</si>
  <si>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</si>
  <si>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</si>
  <si>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</si>
  <si>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</si>
  <si>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</si>
  <si>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</si>
  <si>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</si>
  <si>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</si>
  <si>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</si>
  <si>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</si>
  <si>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</si>
  <si>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</si>
  <si>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</si>
  <si>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</si>
  <si>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</si>
  <si>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</si>
  <si>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</si>
  <si>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</si>
  <si>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</si>
  <si>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</si>
  <si>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</si>
  <si>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</si>
  <si>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</si>
  <si>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</si>
  <si>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</si>
  <si>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</si>
  <si>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</si>
  <si>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</si>
  <si>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</si>
  <si>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</si>
  <si>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</si>
  <si>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</si>
  <si>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</si>
  <si>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</si>
  <si>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</si>
  <si>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</si>
  <si>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</si>
  <si>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</si>
  <si>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</si>
  <si>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</si>
  <si>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</si>
  <si>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</si>
  <si>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</si>
  <si>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</si>
  <si>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</si>
  <si>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</si>
  <si>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</si>
  <si>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</si>
  <si>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</si>
  <si>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</si>
  <si>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</si>
  <si>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</si>
  <si>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</si>
  <si>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</si>
  <si>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</si>
  <si>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</si>
  <si>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</si>
  <si>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</si>
  <si>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</si>
  <si>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</si>
  <si>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</si>
  <si>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</si>
  <si>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</si>
  <si>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</si>
  <si>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</si>
  <si>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</si>
  <si>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</si>
  <si>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</si>
  <si>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</si>
  <si>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</si>
  <si>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</si>
  <si>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</si>
  <si>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</si>
  <si>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</si>
  <si>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</si>
  <si>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</si>
  <si>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</si>
  <si>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</si>
  <si>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</si>
  <si>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</si>
  <si>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</si>
  <si>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</si>
  <si>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</si>
  <si>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</si>
  <si>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</si>
  <si>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</si>
  <si>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</si>
  <si>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</si>
  <si>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</si>
  <si>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</si>
  <si>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</si>
  <si>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</si>
  <si>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</si>
  <si>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</si>
  <si>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</si>
  <si>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</si>
  <si>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</si>
  <si>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</si>
  <si>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</si>
  <si>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</si>
  <si>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</si>
  <si>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</si>
  <si>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</si>
  <si>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</si>
  <si>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</si>
  <si>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</si>
  <si>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</si>
  <si>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</si>
  <si>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</si>
  <si>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</si>
  <si>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</si>
  <si>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</si>
  <si>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</si>
  <si>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</si>
  <si>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</si>
  <si>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</si>
  <si>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</si>
  <si>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</si>
  <si>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</si>
  <si>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</si>
  <si>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</si>
  <si>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</si>
  <si>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</si>
  <si>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</si>
  <si>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</si>
  <si>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</si>
  <si>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</si>
  <si>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</si>
  <si>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</si>
  <si>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</si>
  <si>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</si>
  <si>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</si>
  <si>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</si>
  <si>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</si>
  <si>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</si>
  <si>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</si>
  <si>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</si>
  <si>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</si>
  <si>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</si>
  <si>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</si>
  <si>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</si>
  <si>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</si>
  <si>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</si>
  <si>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</si>
  <si>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</si>
  <si>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</si>
  <si>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</si>
  <si>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</si>
  <si>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</si>
  <si>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</si>
  <si>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</si>
  <si>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</si>
  <si>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</si>
  <si>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</si>
  <si>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</si>
  <si>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</si>
  <si>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</si>
  <si>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</si>
  <si>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</si>
  <si>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</si>
  <si>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</si>
  <si>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</si>
  <si>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</si>
  <si>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</si>
  <si>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</si>
  <si>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</si>
  <si>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</si>
  <si>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</si>
  <si>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</si>
  <si>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</si>
  <si>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</si>
  <si>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</si>
  <si>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</si>
  <si>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</si>
  <si>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</si>
  <si>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</si>
  <si>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</si>
  <si>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</si>
  <si>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</si>
  <si>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</si>
  <si>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</si>
  <si>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</si>
  <si>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</si>
  <si>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</si>
  <si>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</si>
  <si>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</si>
  <si>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</si>
  <si>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</si>
  <si>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</si>
  <si>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</si>
  <si>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</si>
  <si>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</si>
  <si>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</si>
  <si>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</si>
  <si>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</si>
  <si>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</si>
  <si>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</si>
  <si>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</si>
  <si>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</si>
  <si>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</si>
  <si>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</si>
  <si>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</si>
  <si>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</si>
  <si>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</si>
  <si>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</si>
  <si>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</si>
  <si>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</si>
  <si>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</si>
  <si>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</si>
  <si>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</si>
  <si>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</si>
  <si>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</si>
  <si>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</si>
  <si>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</si>
  <si>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</si>
  <si>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</si>
  <si>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</si>
  <si>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</si>
  <si>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</si>
  <si>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</si>
  <si>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</si>
  <si>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</si>
  <si>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</si>
  <si>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</si>
  <si>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</si>
  <si>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</si>
  <si>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</si>
  <si>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</si>
  <si>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</si>
  <si>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</si>
  <si>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</si>
  <si>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</si>
  <si>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</si>
  <si>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</si>
  <si>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</si>
  <si>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</si>
  <si>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</si>
  <si>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</si>
  <si>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</si>
  <si>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</si>
  <si>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</si>
  <si>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</si>
  <si>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</si>
  <si>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</si>
  <si>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</si>
  <si>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</si>
  <si>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</si>
  <si>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</si>
  <si>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</si>
  <si>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</si>
  <si>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</si>
  <si>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</si>
  <si>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</si>
  <si>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</si>
  <si>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</si>
  <si>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</si>
  <si>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</si>
  <si>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</si>
  <si>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</si>
  <si>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</si>
  <si>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</si>
  <si>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</si>
  <si>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</si>
  <si>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</si>
  <si>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</si>
  <si>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</si>
  <si>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</si>
  <si>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</si>
  <si>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</si>
  <si>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</si>
  <si>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</si>
  <si>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</si>
  <si>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</si>
  <si>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</si>
  <si>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</si>
  <si>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</si>
  <si>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</si>
  <si>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</si>
  <si>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</si>
  <si>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</si>
  <si>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</si>
  <si>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</si>
  <si>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</si>
  <si>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</si>
  <si>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</si>
  <si>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</si>
  <si>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</si>
  <si>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</si>
  <si>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</si>
  <si>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</si>
  <si>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</si>
  <si>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</si>
  <si>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</si>
  <si>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</si>
  <si>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</si>
  <si>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</si>
  <si>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</si>
  <si>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</si>
  <si>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</si>
  <si>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</si>
  <si>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</si>
  <si>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</si>
  <si>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</si>
  <si>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</si>
  <si>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</si>
  <si>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</si>
  <si>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</si>
  <si>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</si>
  <si>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</si>
  <si>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</si>
  <si>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</si>
  <si>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</si>
  <si>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</si>
  <si>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</si>
  <si>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</si>
  <si>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</si>
  <si>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</si>
  <si>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</si>
  <si>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</si>
  <si>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</si>
  <si>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</si>
  <si>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</si>
  <si>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</si>
  <si>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</si>
  <si>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</si>
  <si>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</si>
  <si>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</si>
  <si>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</si>
  <si>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</si>
  <si>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</si>
  <si>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</si>
  <si>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</si>
  <si>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</si>
  <si>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</si>
  <si>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</si>
  <si>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</si>
  <si>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</si>
  <si>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</si>
  <si>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</si>
  <si>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</si>
  <si>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</si>
  <si>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</si>
  <si>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</si>
  <si>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</si>
  <si>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</si>
  <si>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</si>
  <si>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</si>
  <si>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</si>
  <si>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</si>
  <si>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</si>
  <si>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</si>
  <si>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</si>
  <si>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</si>
  <si>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</si>
  <si>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</si>
  <si>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</si>
  <si>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</si>
  <si>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</si>
  <si>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</si>
  <si>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</si>
  <si>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</si>
  <si>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</si>
  <si>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</si>
  <si>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</si>
  <si>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</si>
  <si>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</si>
  <si>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</si>
  <si>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</si>
  <si>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</si>
  <si>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</si>
  <si>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</si>
  <si>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</si>
  <si>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</si>
  <si>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</si>
  <si>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</si>
  <si>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</si>
  <si>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</si>
  <si>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</si>
  <si>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</si>
  <si>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</si>
  <si>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</si>
  <si>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</si>
  <si>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</si>
  <si>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</si>
  <si>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</si>
  <si>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</si>
  <si>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</si>
  <si>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</si>
  <si>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</si>
  <si>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</si>
  <si>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</si>
  <si>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</si>
  <si>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</si>
  <si>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</si>
  <si>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</si>
  <si>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</si>
  <si>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</si>
  <si>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</si>
  <si>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</si>
  <si>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</si>
  <si>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</si>
  <si>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</si>
  <si>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</si>
  <si>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</si>
  <si>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</si>
  <si>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</si>
  <si>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</si>
  <si>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</si>
  <si>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</si>
  <si>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</si>
  <si>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</si>
  <si>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</si>
  <si>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</si>
  <si>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</si>
  <si>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</si>
  <si>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</si>
  <si>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</si>
  <si>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</si>
  <si>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</si>
  <si>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</si>
  <si>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</si>
  <si>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</si>
  <si>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</si>
  <si>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</si>
  <si>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</si>
  <si>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</si>
  <si>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</si>
  <si>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</si>
  <si>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</si>
  <si>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</si>
  <si>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</si>
  <si>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</si>
  <si>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</si>
  <si>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</si>
  <si>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</si>
  <si>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</si>
  <si>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</si>
  <si>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</si>
  <si>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</si>
  <si>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</si>
  <si>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</si>
  <si>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</si>
  <si>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</si>
  <si>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</si>
  <si>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</si>
  <si>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</si>
  <si>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</si>
  <si>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</si>
  <si>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</si>
  <si>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</si>
  <si>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</si>
  <si>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</si>
  <si>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</si>
  <si>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</si>
  <si>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</si>
  <si>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</si>
  <si>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</si>
  <si>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</si>
  <si>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</si>
  <si>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</si>
  <si>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</si>
  <si>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</si>
  <si>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</si>
  <si>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</si>
  <si>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</si>
  <si>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</si>
  <si>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</si>
  <si>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</si>
  <si>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</si>
  <si>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</si>
  <si>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</si>
  <si>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</si>
  <si>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</si>
  <si>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</si>
  <si>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</si>
  <si>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</si>
  <si>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</si>
  <si>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</si>
  <si>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</si>
  <si>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</si>
  <si>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</si>
  <si>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</si>
  <si>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</si>
  <si>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</si>
  <si>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</si>
  <si>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</si>
  <si>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</si>
  <si>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</si>
  <si>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</si>
  <si>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</si>
  <si>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</si>
  <si>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</si>
  <si>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</si>
  <si>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</si>
  <si>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</si>
  <si>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</si>
  <si>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</si>
  <si>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</si>
  <si>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</si>
  <si>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</si>
  <si>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</si>
  <si>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</si>
  <si>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</si>
  <si>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</si>
  <si>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</si>
  <si>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</si>
  <si>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</si>
  <si>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</si>
  <si>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</si>
  <si>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</si>
  <si>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</si>
  <si>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</si>
  <si>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</si>
  <si>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</si>
  <si>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</si>
  <si>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</si>
  <si>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</si>
  <si>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</si>
  <si>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</si>
  <si>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</si>
  <si>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</si>
  <si>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</si>
  <si>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</si>
  <si>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</si>
  <si>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</si>
  <si>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</si>
  <si>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</si>
  <si>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</si>
  <si>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</si>
  <si>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</si>
  <si>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</si>
  <si>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</si>
  <si>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</si>
  <si>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</si>
  <si>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</si>
  <si>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</si>
  <si>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</si>
  <si>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</si>
  <si>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</si>
  <si>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</si>
  <si>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</si>
  <si>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</si>
  <si>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</si>
  <si>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</si>
  <si>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</si>
  <si>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</si>
  <si>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</si>
  <si>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</si>
  <si>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</si>
  <si>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</si>
  <si>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</si>
  <si>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</si>
  <si>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</si>
  <si>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</si>
  <si>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</si>
  <si>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</si>
  <si>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</si>
  <si>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</si>
  <si>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</si>
  <si>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</si>
  <si>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</si>
  <si>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</si>
  <si>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</si>
  <si>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</si>
  <si>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</si>
  <si>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</si>
  <si>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</si>
  <si>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</si>
  <si>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</si>
  <si>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</si>
  <si>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</si>
  <si>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</si>
  <si>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</si>
  <si>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</si>
  <si>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</si>
  <si>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</si>
  <si>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</si>
  <si>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</si>
  <si>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</si>
  <si>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</si>
  <si>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</si>
  <si>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</si>
  <si>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</si>
  <si>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</si>
  <si>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</si>
  <si>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</si>
  <si>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</si>
  <si>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</si>
  <si>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</si>
  <si>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</si>
  <si>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</si>
  <si>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</si>
  <si>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</si>
  <si>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</si>
  <si>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</si>
  <si>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</si>
  <si>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</si>
  <si>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</si>
  <si>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</si>
  <si>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</si>
  <si>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</si>
  <si>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</si>
  <si>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</si>
  <si>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</si>
  <si>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</si>
  <si>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</si>
  <si>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</si>
  <si>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</si>
  <si>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</si>
  <si>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</si>
  <si>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</si>
  <si>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</si>
  <si>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</si>
  <si>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</si>
  <si>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</si>
  <si>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</si>
  <si>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</si>
  <si>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</si>
  <si>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</si>
  <si>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</si>
  <si>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</si>
  <si>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</si>
  <si>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</si>
  <si>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</si>
  <si>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</si>
  <si>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</si>
  <si>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</si>
  <si>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</si>
  <si>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</si>
  <si>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</si>
  <si>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</si>
  <si>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</si>
  <si>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</si>
  <si>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</si>
  <si>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</si>
  <si>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</si>
  <si>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</si>
  <si>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</si>
  <si>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</si>
  <si>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</si>
  <si>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</si>
  <si>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</si>
  <si>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</si>
  <si>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</si>
  <si>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</si>
  <si>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</si>
  <si>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</si>
  <si>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</si>
  <si>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</si>
  <si>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</si>
  <si>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</si>
  <si>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</si>
  <si>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</si>
  <si>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</si>
  <si>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</si>
  <si>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</si>
  <si>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</si>
  <si>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</si>
  <si>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</si>
  <si>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</si>
  <si>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</si>
  <si>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</si>
  <si>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</si>
  <si>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</si>
  <si>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</si>
  <si>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</si>
  <si>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</si>
  <si>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</si>
  <si>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</si>
  <si>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</si>
  <si>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</si>
  <si>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</si>
  <si>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</si>
  <si>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</si>
  <si>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</si>
  <si>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</si>
  <si>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</si>
  <si>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</si>
  <si>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</si>
  <si>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</si>
  <si>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</si>
  <si>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</si>
  <si>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</si>
  <si>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</si>
  <si>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</si>
  <si>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</si>
  <si>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</si>
  <si>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</si>
  <si>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</si>
  <si>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</si>
  <si>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</si>
  <si>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</si>
  <si>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</si>
  <si>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</si>
  <si>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</si>
  <si>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</si>
  <si>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</si>
  <si>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</si>
  <si>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</si>
  <si>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</si>
  <si>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</si>
  <si>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</si>
  <si>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</si>
  <si>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</si>
  <si>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</si>
  <si>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</si>
  <si>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</si>
  <si>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</si>
  <si>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</si>
  <si>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</si>
  <si>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</si>
  <si>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</si>
  <si>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</si>
  <si>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</si>
  <si>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</si>
  <si>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</si>
  <si>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</si>
  <si>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</si>
  <si>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</si>
  <si>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</si>
  <si>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</si>
  <si>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</si>
  <si>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</si>
  <si>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</si>
  <si>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</si>
  <si>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</si>
  <si>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</si>
  <si>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</si>
  <si>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</si>
  <si>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</si>
  <si>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</si>
  <si>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</si>
  <si>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</si>
  <si>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</si>
  <si>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</si>
  <si>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</si>
  <si>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</si>
  <si>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</si>
  <si>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</si>
  <si>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</si>
  <si>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</si>
  <si>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</si>
  <si>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</si>
  <si>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</si>
  <si>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</si>
  <si>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</si>
  <si>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</si>
  <si>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</si>
  <si>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</si>
  <si>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</si>
  <si>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</si>
  <si>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</si>
  <si>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</si>
  <si>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</si>
  <si>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</si>
  <si>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</si>
  <si>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</si>
  <si>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</si>
  <si>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</si>
  <si>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</si>
  <si>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</si>
  <si>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</si>
  <si>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</si>
  <si>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</si>
  <si>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</si>
  <si>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</si>
  <si>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</si>
  <si>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</si>
  <si>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</si>
  <si>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</si>
  <si>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</si>
  <si>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</si>
  <si>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</si>
  <si>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</si>
  <si>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</si>
  <si>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</si>
  <si>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</si>
  <si>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</si>
  <si>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</si>
  <si>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</si>
  <si>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</si>
  <si>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</si>
  <si>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</si>
  <si>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</si>
  <si>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</si>
  <si>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</si>
  <si>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</si>
  <si>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</si>
  <si>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</si>
  <si>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</si>
  <si>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</si>
  <si>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</si>
  <si>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</si>
  <si>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</si>
  <si>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</si>
  <si>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</si>
  <si>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</si>
  <si>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</si>
  <si>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</si>
  <si>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</si>
  <si>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</si>
  <si>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</si>
  <si>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</si>
  <si>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</si>
  <si>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</si>
  <si>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</si>
  <si>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</si>
  <si>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</si>
  <si>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</si>
  <si>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</si>
  <si>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</si>
  <si>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</si>
  <si>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</si>
  <si>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</si>
  <si>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</si>
  <si>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</si>
  <si>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</si>
  <si>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</si>
  <si>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</si>
  <si>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</si>
  <si>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</si>
  <si>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</si>
  <si>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</si>
  <si>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</si>
  <si>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</si>
  <si>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</si>
  <si>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</si>
  <si>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</si>
  <si>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</si>
  <si>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</si>
  <si>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</si>
  <si>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</si>
  <si>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</si>
  <si>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</si>
  <si>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</si>
  <si>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</si>
  <si>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</si>
  <si>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</si>
  <si>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</si>
  <si>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</si>
  <si>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</si>
  <si>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</si>
  <si>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</si>
  <si>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</si>
  <si>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</si>
  <si>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</si>
  <si>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</si>
  <si>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</si>
  <si>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</si>
  <si>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</si>
  <si>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</si>
  <si>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</si>
  <si>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</si>
  <si>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</si>
  <si>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</si>
  <si>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</si>
  <si>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</si>
  <si>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</si>
  <si>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</si>
  <si>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</si>
  <si>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</si>
  <si>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</si>
  <si>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</si>
  <si>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</si>
  <si>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</si>
  <si>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</si>
  <si>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</si>
  <si>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</si>
  <si>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</si>
  <si>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</si>
  <si>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</si>
  <si>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</si>
  <si>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</si>
  <si>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</si>
  <si>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</si>
  <si>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</si>
  <si>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</si>
  <si>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</si>
  <si>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</si>
  <si>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</si>
  <si>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</si>
  <si>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</si>
  <si>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</si>
  <si>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</si>
  <si>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</si>
  <si>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</si>
  <si>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</si>
  <si>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</si>
  <si>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</si>
  <si>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</si>
  <si>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</si>
  <si>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</si>
  <si>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</si>
  <si>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</si>
  <si>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</si>
  <si>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</si>
  <si>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</si>
  <si>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</si>
  <si>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</si>
  <si>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</si>
  <si>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</si>
  <si>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</si>
  <si>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</si>
  <si>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</si>
  <si>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</si>
  <si>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</si>
  <si>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</si>
  <si>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</si>
  <si>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</si>
  <si>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</si>
  <si>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</si>
  <si>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</si>
  <si>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</si>
  <si>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</si>
  <si>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</si>
  <si>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</si>
  <si>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</si>
  <si>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</si>
  <si>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</si>
  <si>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</si>
  <si>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</si>
  <si>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</si>
  <si>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</si>
  <si>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</si>
  <si>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</si>
  <si>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</si>
  <si>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</si>
  <si>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</si>
  <si>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</si>
  <si>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</si>
  <si>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</si>
  <si>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</si>
  <si>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</si>
  <si>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</si>
  <si>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</si>
  <si>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</si>
  <si>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</si>
  <si>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</si>
  <si>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</si>
  <si>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</si>
  <si>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</si>
  <si>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</si>
  <si>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</si>
  <si>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</si>
  <si>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</si>
  <si>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</si>
  <si>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</si>
  <si>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</si>
  <si>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</si>
  <si>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</si>
  <si>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</si>
  <si>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</si>
  <si>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</si>
  <si>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</si>
  <si>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</si>
  <si>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</si>
  <si>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</si>
  <si>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</si>
  <si>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</si>
  <si>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</si>
  <si>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</si>
  <si>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</si>
  <si>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</si>
  <si>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</si>
  <si>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</si>
  <si>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</si>
  <si>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</si>
  <si>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</si>
  <si>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</si>
  <si>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</si>
  <si>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</si>
  <si>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</si>
  <si>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</si>
  <si>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</si>
  <si>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</si>
  <si>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</si>
  <si>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</si>
  <si>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</si>
  <si>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</si>
  <si>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</si>
  <si>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</si>
  <si>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</si>
  <si>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</si>
  <si>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</si>
  <si>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</si>
  <si>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</si>
  <si>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</si>
  <si>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</si>
  <si>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</si>
  <si>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</si>
  <si>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</si>
  <si>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</si>
  <si>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</si>
  <si>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</si>
  <si>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</si>
  <si>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</si>
  <si>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</si>
  <si>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</si>
  <si>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</si>
  <si>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</si>
  <si>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</si>
  <si>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</si>
  <si>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</si>
  <si>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</si>
  <si>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</si>
  <si>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</si>
  <si>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</si>
  <si>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</si>
  <si>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</si>
  <si>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</si>
  <si>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</si>
  <si>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</si>
  <si>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</si>
  <si>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</si>
  <si>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</si>
  <si>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</si>
  <si>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</si>
  <si>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</si>
  <si>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</si>
  <si>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</si>
  <si>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</si>
  <si>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</si>
  <si>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</si>
  <si>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</si>
  <si>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</si>
  <si>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</si>
  <si>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</si>
  <si>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</si>
  <si>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</si>
  <si>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</si>
  <si>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</si>
  <si>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</si>
  <si>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</si>
  <si>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</si>
  <si>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</si>
  <si>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</si>
  <si>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</si>
  <si>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</si>
  <si>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</si>
  <si>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</si>
  <si>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</si>
  <si>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</si>
  <si>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</si>
  <si>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</si>
  <si>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</si>
  <si>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</si>
  <si>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</si>
  <si>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</si>
  <si>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</si>
  <si>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</si>
  <si>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</si>
  <si>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</si>
  <si>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</si>
  <si>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</si>
  <si>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</si>
  <si>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</si>
  <si>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</si>
  <si>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</si>
  <si>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</si>
  <si>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</si>
  <si>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</si>
  <si>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</si>
  <si>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</si>
  <si>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</si>
  <si>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</si>
  <si>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</si>
  <si>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</si>
  <si>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</si>
  <si>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</si>
  <si>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</si>
  <si>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</si>
  <si>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</si>
  <si>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</si>
  <si>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</si>
  <si>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</si>
  <si>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</si>
  <si>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</si>
  <si>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</si>
  <si>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</si>
  <si>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</si>
  <si>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</si>
  <si>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</si>
  <si>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</si>
  <si>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</si>
  <si>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</si>
  <si>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</si>
  <si>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</si>
  <si>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</si>
  <si>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</si>
  <si>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</si>
  <si>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</si>
  <si>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</si>
  <si>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</si>
  <si>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</si>
  <si>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</si>
  <si>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</si>
  <si>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</si>
  <si>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</si>
  <si>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</si>
  <si>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</si>
  <si>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</si>
  <si>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</si>
  <si>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</si>
  <si>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</si>
  <si>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</si>
  <si>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</si>
  <si>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</si>
  <si>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</si>
  <si>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</si>
  <si>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</si>
  <si>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</si>
  <si>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</si>
  <si>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</si>
  <si>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</si>
  <si>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</si>
  <si>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</si>
  <si>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</si>
  <si>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</si>
  <si>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</si>
  <si>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</si>
  <si>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</si>
  <si>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</si>
  <si>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</si>
  <si>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</si>
  <si>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</si>
  <si>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</si>
  <si>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</si>
  <si>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</si>
  <si>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</si>
  <si>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</si>
  <si>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</si>
  <si>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</si>
  <si>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</si>
  <si>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</si>
  <si>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</si>
  <si>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</si>
  <si>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</si>
  <si>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</si>
  <si>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</si>
  <si>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</si>
  <si>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</si>
  <si>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</si>
  <si>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</si>
  <si>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</si>
  <si>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</si>
  <si>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</si>
  <si>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</si>
  <si>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</si>
  <si>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</si>
  <si>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</si>
  <si>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</si>
  <si>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</si>
  <si>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</si>
  <si>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</si>
  <si>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</si>
  <si>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</si>
  <si>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</si>
  <si>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</si>
  <si>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</si>
  <si>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</si>
  <si>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</si>
  <si>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</si>
  <si>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</si>
  <si>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</si>
  <si>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</si>
  <si>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</si>
  <si>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</si>
  <si>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</si>
  <si>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</si>
  <si>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</si>
  <si>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</si>
  <si>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</si>
  <si>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</si>
  <si>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</si>
  <si>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</si>
  <si>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</si>
  <si>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</si>
  <si>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</si>
  <si>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</si>
  <si>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</si>
  <si>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</si>
  <si>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</si>
  <si>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</si>
  <si>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</si>
  <si>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</si>
  <si>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</si>
  <si>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</si>
  <si>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</si>
  <si>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</si>
  <si>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</si>
  <si>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</si>
  <si>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</si>
  <si>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</si>
  <si>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</si>
  <si>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</si>
  <si>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</si>
  <si>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</si>
  <si>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</si>
  <si>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</si>
  <si>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</si>
  <si>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</si>
  <si>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</si>
  <si>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</si>
  <si>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</si>
  <si>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</si>
  <si>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</si>
  <si>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</si>
  <si>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</si>
  <si>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</si>
  <si>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</si>
  <si>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</si>
  <si>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</si>
  <si>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</si>
  <si>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</si>
  <si>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</si>
  <si>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</si>
  <si>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</si>
  <si>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</si>
  <si>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</si>
  <si>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</si>
  <si>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</si>
  <si>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</si>
  <si>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</si>
  <si>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</si>
  <si>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</si>
  <si>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</si>
  <si>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</si>
  <si>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</si>
  <si>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</si>
  <si>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</si>
  <si>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</si>
  <si>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</si>
  <si>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</si>
  <si>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</si>
  <si>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</si>
  <si>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</si>
  <si>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</si>
  <si>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</si>
  <si>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</si>
  <si>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</si>
  <si>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</si>
  <si>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</si>
  <si>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</si>
  <si>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</si>
  <si>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</si>
  <si>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</si>
  <si>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</si>
  <si>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</si>
  <si>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</si>
  <si>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</si>
  <si>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</si>
  <si>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</si>
  <si>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</si>
  <si>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</si>
  <si>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</si>
  <si>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</si>
  <si>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</si>
  <si>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</si>
  <si>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</si>
  <si>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</si>
  <si>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</si>
  <si>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</si>
  <si>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</si>
  <si>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</si>
  <si>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</si>
  <si>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</si>
  <si>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</si>
  <si>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</si>
  <si>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</si>
  <si>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</si>
  <si>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</si>
  <si>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</si>
  <si>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</si>
  <si>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</si>
  <si>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</si>
  <si>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</si>
  <si>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</si>
  <si>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</si>
  <si>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</si>
  <si>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</si>
  <si>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</si>
  <si>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</si>
  <si>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</si>
  <si>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</si>
  <si>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</si>
  <si>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</si>
  <si>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</si>
  <si>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</si>
  <si>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</si>
  <si>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</si>
  <si>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</si>
  <si>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</si>
  <si>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</si>
  <si>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</si>
  <si>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</si>
  <si>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</si>
  <si>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</si>
  <si>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</si>
  <si>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</si>
  <si>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</si>
  <si>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</si>
  <si>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</si>
  <si>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</si>
  <si>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</si>
  <si>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</si>
  <si>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</si>
  <si>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</si>
  <si>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</si>
  <si>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</si>
  <si>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</si>
  <si>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</si>
  <si>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</si>
  <si>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</si>
  <si>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</si>
  <si>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</si>
  <si>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</si>
  <si>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</si>
  <si>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</si>
  <si>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</si>
  <si>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</si>
  <si>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</si>
  <si>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</si>
  <si>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</si>
  <si>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</si>
  <si>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</si>
  <si>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</si>
  <si>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</si>
  <si>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</si>
  <si>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</si>
  <si>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</si>
  <si>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</si>
  <si>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</si>
  <si>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</si>
  <si>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</si>
  <si>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</si>
  <si>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</si>
  <si>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</si>
  <si>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</si>
  <si>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</si>
  <si>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</si>
  <si>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</si>
  <si>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</si>
  <si>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</si>
  <si>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</si>
  <si>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</si>
  <si>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</si>
  <si>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</si>
  <si>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</si>
  <si>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</si>
  <si>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</si>
  <si>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</si>
  <si>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</si>
  <si>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</si>
  <si>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</si>
  <si>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</si>
  <si>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</si>
  <si>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</si>
  <si>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</si>
  <si>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</si>
  <si>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</si>
  <si>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</si>
  <si>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</si>
  <si>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</si>
  <si>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</si>
  <si>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</si>
  <si>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</si>
  <si>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</si>
  <si>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</si>
  <si>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</si>
  <si>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</si>
  <si>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</si>
  <si>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</si>
  <si>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</si>
  <si>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</si>
  <si>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</si>
  <si>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</si>
  <si>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</si>
  <si>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</si>
  <si>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</si>
  <si>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</si>
  <si>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</si>
  <si>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</si>
  <si>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</si>
  <si>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</si>
  <si>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</si>
  <si>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</si>
  <si>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</si>
  <si>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</si>
  <si>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</si>
  <si>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</si>
  <si>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</si>
  <si>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</si>
  <si>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</si>
  <si>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</si>
  <si>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</si>
  <si>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</si>
  <si>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</si>
  <si>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</si>
  <si>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</si>
  <si>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</si>
  <si>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</si>
  <si>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</si>
  <si>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</si>
  <si>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</si>
  <si>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</si>
  <si>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</si>
  <si>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</si>
  <si>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</si>
  <si>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</si>
  <si>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</si>
  <si>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</si>
  <si>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</si>
  <si>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</si>
  <si>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</si>
  <si>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</si>
  <si>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</si>
  <si>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</si>
  <si>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</si>
  <si>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</si>
  <si>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</si>
  <si>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</si>
  <si>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</si>
  <si>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</si>
  <si>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</si>
  <si>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</si>
  <si>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</si>
  <si>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</si>
  <si>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</si>
  <si>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</si>
  <si>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</si>
  <si>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</si>
  <si>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</si>
  <si>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</si>
  <si>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</si>
  <si>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</si>
  <si>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</si>
  <si>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</si>
  <si>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</si>
  <si>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</si>
  <si>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</si>
  <si>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</si>
  <si>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</si>
  <si>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</si>
  <si>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</si>
  <si>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</si>
  <si>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</si>
  <si>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</si>
  <si>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</si>
  <si>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</si>
  <si>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</si>
  <si>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</si>
  <si>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</si>
  <si>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</si>
  <si>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</si>
  <si>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</si>
  <si>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</si>
  <si>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</si>
  <si>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</si>
  <si>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</si>
  <si>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</si>
  <si>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</si>
  <si>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</si>
  <si>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</si>
  <si>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</si>
  <si>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</si>
  <si>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</si>
  <si>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</si>
  <si>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</si>
  <si>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</si>
  <si>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</si>
  <si>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</si>
  <si>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</si>
  <si>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</si>
  <si>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</si>
  <si>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</si>
  <si>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</si>
  <si>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</si>
  <si>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</si>
  <si>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</si>
  <si>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</si>
  <si>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</si>
  <si>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</si>
  <si>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</si>
  <si>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</si>
  <si>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</si>
  <si>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</si>
  <si>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</si>
  <si>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</si>
  <si>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</si>
  <si>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</si>
  <si>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</si>
  <si>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</si>
  <si>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</si>
  <si>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</si>
  <si>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</si>
  <si>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</si>
  <si>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</si>
  <si>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</si>
  <si>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</si>
  <si>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</si>
  <si>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</si>
  <si>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</si>
  <si>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</si>
  <si>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</si>
  <si>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</si>
  <si>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</si>
  <si>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</si>
  <si>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</si>
  <si>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</si>
  <si>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</si>
  <si>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</si>
  <si>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</si>
  <si>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</si>
  <si>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</si>
  <si>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</si>
  <si>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</si>
  <si>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</si>
  <si>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</si>
  <si>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</si>
  <si>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</si>
  <si>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</si>
  <si>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</si>
  <si>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</si>
  <si>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</si>
  <si>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</si>
  <si>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</si>
  <si>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</si>
  <si>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</si>
  <si>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</si>
  <si>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</si>
  <si>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</si>
  <si>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</si>
  <si>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</si>
  <si>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</si>
  <si>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</si>
  <si>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</si>
  <si>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</si>
  <si>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</si>
  <si>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</si>
  <si>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</si>
  <si>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</si>
  <si>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</si>
  <si>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</si>
  <si>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</si>
  <si>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</si>
  <si>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</si>
  <si>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</si>
  <si>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</si>
  <si>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</si>
  <si>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</si>
  <si>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</si>
  <si>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</si>
  <si>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</si>
  <si>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</si>
  <si>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</si>
  <si>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</si>
  <si>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</si>
  <si>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</si>
  <si>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</si>
  <si>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</si>
  <si>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</si>
  <si>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</si>
  <si>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</si>
  <si>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</si>
  <si>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</si>
  <si>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</si>
  <si>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</si>
  <si>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</si>
  <si>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</si>
  <si>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</si>
  <si>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</si>
  <si>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</si>
  <si>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</si>
  <si>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</si>
  <si>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</si>
  <si>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</si>
  <si>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</si>
  <si>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</si>
  <si>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</si>
  <si>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</si>
  <si>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</si>
  <si>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</si>
  <si>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</si>
  <si>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</si>
  <si>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</si>
  <si>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</si>
  <si>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</si>
  <si>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</si>
  <si>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</si>
  <si>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</si>
  <si>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</si>
  <si>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</si>
  <si>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</si>
  <si>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</si>
  <si>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</si>
  <si>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</si>
  <si>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</si>
  <si>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</si>
  <si>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</si>
  <si>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</si>
  <si>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</si>
  <si>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</si>
  <si>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</si>
  <si>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</si>
  <si>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</si>
  <si>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</si>
  <si>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</si>
  <si>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</si>
  <si>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</si>
  <si>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</si>
  <si>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</si>
  <si>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</si>
  <si>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</si>
  <si>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</si>
  <si>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</si>
  <si>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</si>
  <si>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</si>
  <si>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</si>
  <si>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</si>
  <si>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</si>
  <si>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</si>
  <si>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</si>
  <si>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</si>
  <si>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</si>
  <si>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</si>
  <si>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</si>
  <si>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</si>
  <si>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</si>
  <si>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</si>
  <si>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</si>
  <si>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</si>
  <si>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</si>
  <si>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</si>
  <si>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</si>
  <si>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</si>
  <si>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</si>
  <si>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</si>
  <si>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</si>
  <si>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</si>
  <si>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</si>
  <si>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</si>
  <si>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</si>
  <si>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</si>
  <si>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</si>
  <si>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</si>
  <si>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</si>
  <si>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</si>
  <si>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</si>
  <si>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</si>
  <si>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</si>
  <si>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</si>
  <si>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</si>
  <si>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</si>
  <si>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</si>
  <si>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</si>
  <si>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</si>
  <si>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</si>
  <si>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</si>
  <si>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</si>
  <si>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</si>
  <si>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</si>
  <si>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</si>
  <si>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</si>
  <si>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</si>
  <si>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</si>
  <si>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</si>
  <si>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</si>
  <si>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</si>
  <si>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</si>
  <si>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</si>
  <si>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</si>
  <si>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</si>
  <si>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</si>
  <si>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</si>
  <si>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</si>
  <si>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</si>
  <si>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</si>
  <si>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</si>
  <si>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</si>
  <si>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</si>
  <si>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</si>
  <si>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</si>
  <si>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</si>
  <si>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</si>
  <si>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</si>
  <si>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</si>
  <si>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</si>
  <si>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</si>
  <si>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</si>
  <si>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</si>
  <si>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</si>
  <si>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</si>
  <si>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</si>
  <si>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</si>
  <si>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</si>
  <si>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</si>
  <si>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</si>
  <si>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</si>
  <si>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</si>
  <si>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</si>
  <si>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</si>
  <si>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</si>
  <si>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</si>
  <si>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</si>
  <si>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</si>
  <si>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</si>
  <si>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</si>
  <si>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</si>
  <si>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</si>
  <si>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</si>
  <si>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</si>
  <si>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</si>
  <si>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</si>
  <si>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</si>
  <si>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</si>
  <si>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</si>
  <si>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</si>
  <si>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</si>
  <si>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</si>
  <si>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</si>
  <si>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</si>
  <si>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</si>
  <si>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</si>
  <si>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</si>
  <si>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</si>
  <si>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</si>
  <si>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</si>
  <si>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</si>
  <si>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</si>
  <si>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</si>
  <si>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</si>
  <si>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</si>
  <si>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</si>
  <si>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</si>
  <si>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</si>
  <si>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</si>
  <si>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</si>
  <si>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</si>
  <si>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</si>
  <si>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</si>
  <si>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</si>
  <si>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</si>
  <si>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</si>
  <si>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</si>
  <si>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</si>
  <si>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</si>
  <si>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</si>
  <si>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</si>
  <si>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</si>
  <si>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</si>
  <si>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</si>
  <si>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</si>
  <si>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</si>
  <si>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</si>
  <si>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</si>
  <si>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</si>
  <si>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</si>
  <si>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</si>
  <si>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</si>
  <si>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</si>
  <si>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</si>
  <si>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</si>
  <si>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</si>
  <si>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</si>
  <si>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</si>
  <si>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</si>
  <si>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</si>
  <si>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</si>
  <si>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</si>
  <si>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</si>
  <si>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</si>
  <si>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</si>
  <si>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</si>
  <si>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</si>
  <si>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</si>
  <si>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</si>
  <si>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</si>
  <si>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</si>
  <si>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</si>
  <si>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</si>
  <si>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</si>
  <si>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</si>
  <si>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</si>
  <si>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</si>
  <si>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</si>
  <si>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</si>
  <si>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</si>
  <si>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</si>
  <si>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</si>
  <si>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</si>
  <si>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</si>
  <si>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</si>
  <si>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</si>
  <si>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</si>
  <si>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</si>
  <si>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</si>
  <si>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</si>
  <si>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</si>
  <si>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</si>
  <si>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</si>
  <si>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</si>
  <si>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</si>
  <si>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</si>
  <si>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</si>
  <si>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</si>
  <si>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</si>
  <si>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</si>
  <si>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</si>
  <si>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</si>
  <si>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</si>
  <si>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</si>
  <si>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</si>
  <si>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</si>
  <si>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</si>
  <si>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</si>
  <si>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</si>
  <si>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</si>
  <si>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</si>
  <si>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</si>
  <si>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</si>
  <si>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</si>
  <si>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</si>
  <si>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</si>
  <si>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</si>
  <si>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</si>
  <si>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</si>
  <si>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</si>
  <si>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</si>
  <si>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</si>
  <si>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</si>
  <si>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</si>
  <si>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</si>
  <si>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</si>
  <si>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</si>
  <si>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</si>
  <si>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</si>
  <si>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</si>
  <si>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</si>
  <si>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</si>
  <si>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</si>
  <si>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</si>
  <si>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</si>
  <si>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</si>
  <si>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</si>
  <si>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</si>
  <si>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</si>
  <si>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</si>
  <si>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</si>
  <si>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</si>
  <si>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</si>
  <si>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</si>
  <si>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</si>
  <si>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</si>
  <si>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</si>
  <si>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</si>
  <si>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</si>
  <si>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</si>
  <si>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</si>
  <si>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</si>
  <si>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</si>
  <si>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</si>
  <si>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</si>
  <si>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</si>
  <si>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</si>
  <si>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</si>
  <si>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</si>
  <si>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</si>
  <si>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</si>
  <si>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</si>
  <si>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</si>
  <si>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</si>
  <si>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</si>
  <si>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</si>
  <si>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</si>
  <si>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</si>
  <si>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</si>
  <si>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</si>
  <si>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</si>
  <si>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</si>
  <si>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</si>
  <si>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</si>
  <si>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</si>
  <si>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</si>
  <si>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</si>
  <si>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</si>
  <si>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</si>
  <si>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</si>
  <si>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</si>
  <si>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</si>
  <si>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</si>
  <si>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</si>
  <si>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</si>
  <si>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</si>
  <si>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</si>
  <si>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</si>
  <si>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</si>
  <si>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</si>
  <si>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</si>
  <si>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</si>
  <si>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</si>
  <si>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</si>
  <si>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</si>
  <si>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</si>
  <si>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</si>
  <si>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</si>
  <si>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</si>
  <si>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</si>
  <si>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</si>
  <si>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</si>
  <si>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</si>
  <si>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</si>
  <si>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</si>
  <si>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</si>
  <si>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</si>
  <si>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</si>
  <si>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</si>
  <si>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</si>
  <si>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</si>
  <si>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</si>
  <si>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</si>
  <si>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</si>
  <si>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</si>
  <si>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</si>
  <si>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</si>
  <si>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</si>
  <si>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</si>
  <si>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</si>
  <si>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</si>
  <si>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</si>
  <si>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</si>
  <si>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</si>
  <si>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</si>
  <si>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</si>
  <si>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</si>
  <si>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</si>
  <si>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</si>
  <si>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</si>
  <si>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</si>
  <si>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</si>
  <si>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</si>
  <si>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</si>
  <si>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</si>
  <si>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</si>
  <si>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</si>
  <si>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</si>
  <si>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</si>
  <si>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</si>
  <si>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</si>
  <si>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</si>
  <si>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</si>
  <si>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</si>
  <si>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</si>
  <si>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</si>
  <si>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</si>
  <si>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</si>
  <si>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</si>
  <si>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</si>
  <si>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</si>
  <si>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</si>
  <si>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</si>
  <si>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</si>
  <si>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</si>
  <si>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</si>
  <si>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</si>
  <si>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</si>
  <si>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</si>
  <si>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</si>
  <si>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</si>
  <si>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</si>
  <si>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</si>
  <si>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</si>
  <si>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</si>
  <si>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</si>
  <si>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</si>
  <si>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</si>
  <si>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</si>
  <si>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</si>
  <si>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</si>
  <si>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</si>
  <si>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</si>
  <si>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</si>
  <si>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</si>
  <si>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</si>
  <si>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</si>
  <si>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</si>
  <si>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</si>
  <si>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</si>
  <si>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</si>
  <si>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</si>
  <si>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</si>
  <si>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</si>
  <si>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</si>
  <si>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</si>
  <si>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</si>
  <si>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</si>
  <si>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</si>
  <si>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</si>
  <si>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</si>
  <si>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</si>
  <si>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</si>
  <si>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</si>
  <si>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</si>
  <si>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</si>
  <si>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</si>
  <si>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</si>
  <si>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</si>
  <si>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</si>
  <si>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</si>
  <si>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</si>
  <si>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</si>
  <si>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</si>
  <si>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</si>
  <si>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</si>
  <si>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</si>
  <si>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</si>
  <si>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</si>
  <si>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</si>
  <si>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</si>
  <si>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</si>
  <si>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</si>
  <si>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</si>
  <si>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</si>
  <si>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</si>
  <si>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</si>
  <si>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</si>
  <si>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</si>
  <si>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</si>
  <si>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</si>
  <si>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</si>
  <si>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</si>
  <si>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</si>
  <si>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</si>
  <si>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</si>
  <si>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</si>
  <si>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</si>
  <si>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</si>
  <si>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</si>
  <si>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</si>
  <si>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</si>
  <si>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</si>
  <si>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</si>
  <si>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</si>
  <si>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</si>
  <si>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</si>
  <si>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</si>
  <si>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</si>
  <si>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</si>
  <si>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</si>
  <si>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</si>
  <si>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</si>
  <si>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</si>
  <si>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</si>
  <si>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</si>
  <si>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</si>
  <si>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</si>
  <si>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</si>
  <si>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</si>
  <si>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</si>
  <si>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</si>
  <si>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</si>
  <si>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</si>
  <si>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</si>
  <si>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</si>
  <si>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</si>
  <si>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</si>
  <si>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</si>
  <si>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</si>
  <si>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</si>
  <si>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</si>
  <si>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</si>
  <si>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</si>
  <si>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</si>
  <si>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</si>
  <si>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</si>
  <si>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</si>
  <si>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</si>
  <si>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</si>
  <si>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</si>
  <si>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</si>
  <si>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</si>
  <si>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</si>
  <si>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</si>
  <si>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</si>
  <si>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</si>
  <si>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</si>
  <si>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</si>
  <si>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</si>
  <si>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</si>
  <si>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</si>
  <si>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</si>
  <si>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</si>
  <si>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</si>
  <si>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</si>
  <si>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</si>
  <si>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</si>
  <si>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</si>
  <si>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</si>
  <si>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</si>
  <si>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</si>
  <si>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</si>
  <si>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</si>
  <si>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</si>
  <si>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</si>
  <si>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</si>
  <si>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</si>
  <si>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</si>
  <si>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</si>
  <si>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</si>
  <si>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</si>
  <si>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</si>
  <si>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</si>
  <si>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</si>
  <si>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</si>
  <si>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</si>
  <si>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</si>
  <si>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</si>
  <si>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</si>
  <si>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</si>
  <si>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</si>
  <si>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</si>
  <si>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</si>
  <si>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</si>
  <si>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</si>
  <si>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</si>
  <si>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</si>
  <si>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</si>
  <si>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</si>
  <si>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</si>
  <si>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</si>
  <si>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</si>
  <si>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</si>
  <si>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</si>
  <si>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</si>
  <si>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</si>
  <si>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</si>
  <si>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</si>
  <si>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</si>
  <si>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</si>
  <si>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</si>
  <si>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</si>
  <si>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</si>
  <si>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</si>
  <si>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</si>
  <si>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</si>
  <si>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</si>
  <si>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</si>
  <si>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</si>
  <si>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</si>
  <si>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</si>
  <si>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</si>
  <si>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</si>
  <si>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</si>
  <si>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</si>
  <si>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</si>
  <si>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</si>
  <si>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</si>
  <si>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</si>
  <si>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</si>
  <si>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</si>
  <si>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</si>
  <si>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</si>
  <si>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</si>
  <si>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</si>
  <si>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</si>
  <si>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</si>
  <si>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</si>
  <si>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</si>
  <si>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</si>
  <si>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</si>
  <si>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</si>
  <si>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</si>
  <si>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</si>
  <si>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</si>
  <si>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</si>
  <si>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</si>
  <si>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</si>
  <si>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</si>
  <si>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</si>
  <si>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</si>
  <si>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</si>
  <si>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</si>
  <si>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</si>
  <si>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</si>
  <si>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</si>
  <si>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</si>
  <si>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</si>
  <si>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</si>
  <si>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</si>
  <si>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</si>
  <si>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</si>
  <si>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</si>
  <si>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</si>
  <si>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</si>
  <si>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</si>
  <si>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</si>
  <si>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</si>
  <si>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</si>
  <si>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</si>
  <si>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</si>
  <si>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</si>
  <si>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</si>
  <si>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</si>
  <si>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</si>
  <si>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</si>
  <si>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</si>
  <si>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</si>
  <si>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</si>
  <si>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</si>
  <si>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</si>
  <si>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</si>
  <si>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</si>
  <si>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</si>
  <si>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</si>
  <si>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</si>
  <si>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</si>
  <si>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</si>
  <si>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</si>
  <si>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</si>
  <si>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</si>
  <si>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</si>
  <si>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</si>
  <si>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</si>
  <si>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</si>
  <si>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</si>
  <si>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</si>
  <si>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</si>
  <si>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</si>
  <si>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</si>
  <si>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</si>
  <si>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</si>
  <si>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</si>
  <si>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</si>
  <si>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</si>
  <si>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</si>
  <si>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</si>
  <si>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</si>
  <si>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</si>
  <si>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</si>
  <si>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</si>
  <si>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</si>
  <si>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</si>
  <si>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</si>
  <si>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</si>
  <si>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</si>
  <si>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</si>
  <si>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</si>
  <si>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</si>
  <si>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</si>
  <si>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</si>
  <si>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</si>
  <si>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</si>
  <si>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</si>
  <si>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</si>
  <si>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</si>
  <si>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</si>
  <si>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</si>
  <si>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</si>
  <si>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</si>
  <si>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</si>
  <si>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</si>
  <si>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</si>
  <si>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</si>
  <si>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</si>
  <si>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</si>
  <si>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</si>
  <si>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</si>
  <si>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</si>
  <si>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</si>
  <si>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</si>
  <si>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</si>
  <si>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</si>
  <si>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</si>
  <si>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</si>
  <si>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</si>
  <si>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</si>
  <si>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</si>
  <si>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</si>
  <si>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</si>
  <si>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</si>
  <si>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</si>
  <si>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</si>
  <si>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</si>
  <si>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</si>
  <si>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</si>
  <si>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</si>
  <si>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</si>
  <si>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</si>
  <si>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</si>
  <si>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</si>
  <si>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</si>
  <si>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</si>
  <si>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</si>
  <si>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</si>
  <si>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</si>
  <si>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</si>
  <si>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</si>
  <si>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</si>
  <si>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</si>
  <si>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</si>
  <si>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</si>
  <si>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</si>
  <si>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</si>
  <si>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</si>
  <si>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</si>
  <si>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</si>
  <si>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</si>
  <si>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</si>
  <si>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</si>
  <si>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</si>
  <si>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</si>
  <si>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</si>
  <si>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</si>
  <si>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</si>
  <si>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</si>
  <si>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</si>
  <si>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</si>
  <si>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</si>
  <si>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</si>
  <si>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</si>
  <si>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</si>
  <si>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</si>
  <si>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</si>
  <si>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</si>
  <si>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</si>
  <si>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</si>
  <si>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</si>
  <si>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</si>
  <si>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</si>
  <si>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</si>
  <si>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</si>
  <si>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</si>
  <si>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</si>
  <si>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</si>
  <si>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</si>
  <si>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</si>
  <si>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</si>
  <si>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</si>
  <si>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</si>
  <si>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</si>
  <si>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</si>
  <si>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</si>
  <si>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</si>
  <si>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</si>
  <si>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</si>
  <si>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</si>
  <si>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</si>
  <si>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</si>
  <si>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</si>
  <si>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</si>
  <si>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</si>
  <si>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</si>
  <si>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</si>
  <si>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</si>
  <si>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</si>
  <si>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</si>
  <si>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</si>
  <si>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</si>
  <si>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</si>
  <si>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</si>
  <si>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</si>
  <si>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</si>
  <si>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</si>
  <si>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</si>
  <si>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</si>
  <si>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</si>
  <si>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</si>
  <si>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</si>
  <si>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</si>
  <si>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</si>
  <si>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</si>
  <si>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</si>
  <si>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</si>
  <si>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</si>
  <si>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</si>
  <si>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</si>
  <si>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</si>
  <si>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</si>
  <si>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</si>
  <si>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</si>
  <si>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</si>
  <si>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</si>
  <si>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</si>
  <si>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</si>
  <si>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</si>
  <si>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</si>
  <si>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</si>
  <si>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</si>
  <si>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</si>
  <si>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</si>
  <si>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</si>
  <si>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</si>
  <si>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</si>
  <si>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</si>
  <si>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</si>
  <si>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</si>
  <si>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</si>
  <si>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</si>
  <si>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</si>
  <si>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</si>
  <si>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</si>
  <si>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</si>
  <si>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</si>
  <si>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</si>
  <si>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</si>
  <si>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</si>
  <si>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</si>
  <si>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</si>
  <si>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</si>
  <si>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</si>
  <si>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</si>
  <si>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</si>
  <si>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</si>
  <si>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</si>
  <si>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</si>
  <si>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</si>
  <si>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</si>
  <si>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</si>
  <si>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</si>
  <si>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</si>
  <si>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</si>
  <si>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</si>
  <si>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</si>
  <si>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</si>
  <si>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</si>
  <si>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</si>
  <si>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</si>
  <si>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</si>
  <si>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</si>
  <si>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</si>
  <si>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</si>
  <si>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</si>
  <si>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</si>
  <si>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</si>
  <si>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</si>
  <si>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</si>
  <si>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</si>
  <si>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</si>
  <si>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</si>
  <si>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</si>
  <si>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</si>
  <si>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</si>
  <si>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</si>
  <si>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</si>
  <si>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</si>
  <si>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</si>
  <si>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</si>
  <si>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</si>
  <si>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</si>
  <si>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</si>
  <si>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</si>
  <si>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</si>
  <si>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</si>
  <si>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</si>
  <si>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</si>
  <si>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</si>
  <si>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</si>
  <si>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</si>
  <si>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</si>
  <si>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</si>
  <si>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</si>
  <si>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</si>
  <si>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</si>
  <si>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</si>
  <si>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</si>
  <si>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</si>
  <si>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</si>
  <si>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</si>
  <si>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</si>
  <si>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</si>
  <si>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</si>
  <si>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</si>
  <si>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</si>
  <si>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</si>
  <si>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</si>
  <si>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</si>
  <si>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</si>
  <si>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</si>
  <si>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</si>
  <si>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</si>
  <si>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</si>
  <si>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</si>
  <si>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</si>
  <si>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</si>
  <si>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</si>
  <si>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</si>
  <si>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</si>
  <si>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</si>
  <si>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</si>
  <si>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</si>
  <si>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</si>
  <si>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</si>
  <si>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</si>
  <si>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</si>
  <si>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</si>
  <si>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</si>
  <si>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</si>
  <si>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</si>
  <si>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</si>
  <si>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</si>
  <si>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</si>
  <si>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</si>
  <si>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</si>
  <si>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</si>
  <si>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</si>
  <si>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</si>
  <si>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</si>
  <si>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</si>
  <si>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</si>
  <si>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</si>
  <si>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</si>
  <si>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</si>
  <si>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</si>
  <si>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</si>
  <si>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</si>
  <si>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</si>
  <si>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</si>
  <si>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</si>
  <si>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</si>
  <si>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</si>
  <si>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</si>
  <si>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</si>
  <si>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</si>
  <si>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</si>
  <si>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</si>
  <si>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</si>
  <si>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</si>
  <si>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</si>
  <si>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</si>
  <si>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</si>
  <si>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</si>
  <si>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</si>
  <si>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</si>
  <si>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</si>
  <si>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</si>
  <si>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</si>
  <si>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</si>
  <si>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</si>
  <si>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</si>
  <si>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</si>
  <si>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</si>
  <si>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</si>
  <si>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</si>
  <si>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</si>
  <si>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</si>
  <si>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</si>
  <si>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</si>
  <si>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</si>
  <si>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</si>
  <si>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</si>
  <si>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</si>
  <si>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</si>
  <si>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</si>
  <si>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</si>
  <si>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</si>
  <si>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</si>
  <si>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</si>
  <si>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</si>
  <si>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</si>
  <si>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</si>
  <si>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</si>
  <si>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</si>
  <si>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</si>
  <si>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</si>
  <si>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</si>
  <si>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</si>
  <si>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</si>
  <si>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</si>
  <si>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</si>
  <si>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</si>
  <si>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</si>
  <si>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</si>
  <si>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</si>
  <si>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</si>
  <si>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</si>
  <si>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</si>
  <si>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</si>
  <si>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</si>
  <si>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</si>
  <si>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</si>
  <si>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</si>
  <si>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</si>
  <si>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</si>
  <si>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</si>
  <si>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</si>
  <si>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</si>
  <si>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</si>
  <si>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</si>
  <si>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</si>
  <si>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</si>
  <si>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</si>
  <si>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</si>
  <si>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</si>
  <si>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</si>
  <si>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</si>
  <si>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</si>
  <si>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</si>
  <si>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</si>
  <si>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</si>
  <si>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</si>
  <si>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</si>
  <si>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</si>
  <si>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</si>
  <si>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</si>
  <si>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</si>
  <si>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</si>
  <si>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</si>
  <si>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</si>
  <si>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</si>
  <si>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</si>
  <si>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</si>
  <si>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</si>
  <si>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</si>
  <si>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</si>
  <si>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</si>
  <si>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</si>
  <si>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</si>
  <si>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</si>
  <si>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</si>
  <si>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</si>
  <si>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</si>
  <si>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</si>
  <si>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</si>
  <si>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</si>
  <si>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</si>
  <si>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</si>
  <si>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</si>
  <si>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</si>
  <si>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</si>
  <si>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</si>
  <si>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</si>
  <si>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</si>
  <si>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</si>
  <si>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</si>
  <si>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</si>
  <si>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</si>
  <si>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</si>
  <si>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</si>
  <si>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</si>
  <si>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</si>
  <si>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</si>
  <si>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</si>
  <si>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</si>
  <si>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</si>
  <si>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</si>
  <si>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</si>
  <si>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</si>
  <si>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</si>
  <si>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</si>
  <si>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</si>
  <si>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</si>
  <si>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</si>
  <si>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</si>
  <si>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</si>
  <si>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</si>
  <si>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</si>
  <si>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</si>
  <si>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</si>
  <si>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</si>
  <si>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</si>
  <si>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</si>
  <si>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</si>
  <si>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</si>
  <si>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</si>
  <si>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</si>
  <si>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</si>
  <si>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</si>
  <si>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</si>
  <si>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</si>
  <si>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</si>
  <si>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</si>
  <si>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</si>
  <si>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</si>
  <si>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</si>
  <si>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</si>
  <si>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</si>
  <si>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</si>
  <si>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</si>
  <si>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</si>
  <si>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</si>
  <si>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</si>
  <si>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</si>
  <si>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</si>
  <si>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</si>
  <si>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</si>
  <si>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</si>
  <si>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</si>
  <si>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</si>
  <si>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</si>
  <si>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</si>
  <si>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</si>
  <si>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</si>
  <si>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</si>
  <si>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</si>
  <si>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</si>
  <si>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</si>
  <si>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</si>
  <si>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</si>
  <si>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</si>
  <si>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</si>
  <si>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</si>
  <si>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</si>
  <si>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</si>
  <si>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</si>
  <si>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</si>
  <si>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</si>
  <si>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</si>
  <si>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</si>
  <si>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</si>
  <si>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</si>
  <si>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</si>
  <si>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</si>
  <si>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</si>
  <si>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</si>
  <si>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</si>
  <si>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</si>
  <si>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</si>
  <si>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</si>
  <si>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</si>
  <si>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</si>
  <si>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</si>
  <si>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</si>
  <si>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</si>
  <si>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</si>
  <si>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</si>
  <si>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</si>
  <si>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</si>
  <si>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</si>
  <si>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</si>
  <si>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</si>
  <si>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</si>
  <si>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</si>
  <si>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</si>
  <si>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</si>
  <si>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</si>
  <si>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</si>
  <si>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</si>
  <si>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</si>
  <si>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</si>
  <si>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</si>
  <si>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</si>
  <si>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</si>
  <si>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</si>
  <si>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</si>
  <si>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</si>
  <si>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</si>
  <si>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</si>
  <si>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</si>
  <si>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</si>
  <si>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</si>
  <si>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</si>
  <si>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</si>
  <si>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</si>
  <si>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</si>
  <si>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</si>
  <si>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</si>
  <si>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</si>
  <si>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</si>
  <si>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</si>
  <si>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</si>
  <si>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</si>
  <si>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</si>
  <si>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</si>
  <si>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</si>
  <si>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</si>
  <si>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</si>
  <si>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</si>
  <si>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</si>
  <si>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</si>
  <si>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</si>
  <si>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</si>
  <si>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</si>
  <si>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</si>
  <si>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</si>
  <si>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</si>
  <si>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</si>
  <si>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</si>
  <si>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</si>
  <si>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</si>
  <si>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</si>
  <si>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</si>
  <si>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</si>
  <si>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</si>
  <si>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</si>
  <si>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</si>
  <si>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</si>
  <si>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</si>
  <si>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</si>
  <si>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</si>
  <si>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</si>
  <si>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</si>
  <si>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</si>
  <si>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</si>
  <si>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</si>
  <si>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</si>
  <si>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</si>
  <si>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</si>
  <si>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</si>
  <si>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</si>
  <si>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</si>
  <si>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</si>
  <si>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</si>
  <si>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</si>
  <si>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</si>
  <si>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</si>
  <si>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</si>
  <si>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</si>
  <si>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</si>
  <si>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</si>
  <si>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</si>
  <si>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</si>
  <si>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</si>
  <si>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</si>
  <si>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</si>
  <si>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</si>
  <si>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</si>
  <si>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</si>
  <si>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</si>
  <si>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</si>
  <si>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</si>
  <si>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</si>
  <si>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</si>
  <si>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</si>
  <si>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</si>
  <si>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</si>
  <si>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</si>
  <si>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</si>
  <si>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</si>
  <si>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</si>
  <si>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</si>
  <si>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</si>
  <si>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</si>
  <si>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</si>
  <si>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</si>
  <si>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</si>
  <si>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</si>
  <si>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</si>
  <si>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</si>
  <si>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</si>
  <si>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</si>
  <si>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</si>
  <si>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</si>
  <si>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</si>
  <si>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</si>
  <si>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</si>
  <si>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</si>
  <si>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</si>
  <si>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</si>
  <si>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</si>
  <si>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</si>
  <si>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</si>
  <si>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</si>
  <si>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</si>
  <si>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</si>
  <si>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</si>
  <si>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</si>
  <si>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</si>
  <si>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</si>
  <si>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</si>
  <si>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</si>
  <si>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</si>
  <si>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</si>
  <si>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</si>
  <si>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</si>
  <si>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</si>
  <si>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</si>
  <si>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</si>
  <si>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</si>
  <si>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</si>
  <si>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</si>
  <si>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</si>
  <si>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</si>
  <si>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</si>
  <si>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</si>
  <si>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</si>
  <si>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</si>
  <si>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</si>
  <si>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</si>
  <si>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</si>
  <si>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</si>
  <si>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</si>
  <si>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</si>
  <si>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</si>
  <si>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</si>
  <si>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</si>
  <si>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</si>
  <si>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</si>
  <si>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</si>
  <si>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</si>
  <si>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</si>
  <si>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</si>
  <si>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</si>
  <si>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</si>
  <si>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</si>
  <si>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</si>
  <si>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</si>
  <si>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</si>
  <si>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</si>
  <si>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</si>
  <si>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</si>
  <si>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</si>
  <si>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</si>
  <si>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</si>
  <si>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</si>
  <si>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</si>
  <si>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</si>
  <si>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</si>
  <si>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</si>
  <si>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</si>
  <si>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</si>
  <si>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</si>
  <si>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</si>
  <si>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</si>
  <si>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</si>
  <si>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</si>
  <si>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</si>
  <si>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</si>
  <si>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</si>
  <si>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</si>
  <si>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</si>
  <si>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</si>
  <si>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</si>
  <si>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</si>
  <si>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</si>
  <si>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</si>
  <si>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</si>
  <si>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</si>
  <si>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</si>
  <si>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</si>
  <si>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</si>
  <si>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</si>
  <si>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</si>
  <si>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</si>
  <si>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</si>
  <si>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</si>
  <si>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</si>
  <si>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</si>
  <si>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</si>
  <si>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</si>
  <si>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</si>
  <si>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</si>
  <si>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</si>
  <si>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</si>
  <si>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</si>
  <si>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</si>
  <si>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</si>
  <si>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</si>
  <si>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</si>
  <si>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</si>
  <si>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</si>
  <si>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</si>
  <si>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</si>
  <si>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</si>
  <si>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</si>
  <si>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</si>
  <si>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</si>
  <si>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</si>
  <si>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</si>
  <si>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</si>
  <si>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</si>
  <si>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</si>
  <si>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</si>
  <si>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</si>
  <si>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</si>
  <si>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</si>
  <si>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</si>
  <si>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</si>
  <si>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</si>
  <si>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</si>
  <si>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</si>
  <si>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</si>
  <si>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</si>
  <si>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</si>
  <si>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</si>
  <si>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</si>
  <si>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</si>
  <si>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</si>
  <si>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</si>
  <si>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</si>
  <si>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</si>
  <si>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</si>
  <si>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</si>
  <si>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</si>
  <si>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</si>
  <si>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</si>
  <si>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</si>
  <si>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</si>
  <si>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</si>
  <si>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</si>
  <si>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</si>
  <si>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</si>
  <si>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</si>
  <si>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</si>
  <si>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</si>
  <si>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</si>
  <si>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</si>
  <si>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</si>
  <si>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</si>
  <si>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</si>
  <si>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</si>
  <si>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</si>
  <si>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</si>
  <si>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</si>
  <si>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</si>
  <si>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</si>
  <si>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</si>
  <si>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</si>
  <si>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</si>
  <si>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</si>
  <si>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</si>
  <si>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</si>
  <si>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</si>
  <si>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</si>
  <si>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</si>
  <si>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</si>
  <si>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</si>
  <si>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</si>
  <si>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</si>
  <si>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</si>
  <si>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</si>
  <si>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</si>
  <si>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</si>
  <si>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</si>
  <si>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</si>
  <si>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</si>
  <si>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</si>
  <si>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</si>
  <si>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</si>
  <si>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</si>
  <si>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</si>
  <si>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</si>
  <si>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</si>
  <si>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</si>
  <si>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</si>
  <si>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</si>
  <si>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</si>
  <si>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</si>
  <si>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</si>
  <si>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</si>
  <si>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</si>
  <si>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</si>
  <si>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</si>
  <si>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</si>
  <si>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</si>
  <si>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</si>
  <si>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</si>
  <si>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</si>
  <si>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</si>
  <si>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</si>
  <si>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</si>
  <si>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</si>
  <si>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</si>
  <si>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</si>
  <si>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</si>
  <si>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</si>
  <si>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</si>
  <si>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</si>
  <si>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</si>
  <si>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</si>
  <si>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</si>
  <si>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</si>
  <si>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</si>
  <si>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</si>
  <si>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</si>
  <si>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</si>
  <si>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</si>
  <si>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</si>
  <si>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</si>
  <si>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</si>
  <si>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</si>
  <si>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</si>
  <si>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</si>
  <si>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</si>
  <si>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</si>
  <si>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</si>
  <si>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</si>
  <si>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</si>
  <si>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</si>
  <si>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</si>
  <si>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</si>
  <si>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</si>
  <si>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</si>
  <si>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</si>
  <si>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</si>
  <si>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</si>
  <si>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</si>
  <si>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</si>
  <si>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</si>
  <si>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</si>
  <si>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</si>
  <si>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</si>
  <si>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</si>
  <si>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</si>
  <si>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</si>
  <si>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</si>
  <si>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</si>
  <si>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</si>
  <si>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</si>
  <si>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</si>
  <si>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</si>
  <si>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</si>
  <si>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</si>
  <si>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</si>
  <si>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</si>
  <si>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</si>
  <si>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</si>
  <si>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</si>
  <si>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</si>
  <si>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</si>
  <si>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</si>
  <si>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</si>
  <si>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</si>
  <si>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</si>
  <si>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</si>
  <si>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</si>
  <si>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</si>
  <si>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</si>
  <si>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</si>
  <si>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</si>
  <si>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</si>
  <si>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</si>
  <si>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</si>
  <si>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</si>
  <si>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</si>
  <si>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</si>
  <si>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</si>
  <si>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</si>
  <si>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</si>
  <si>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</si>
  <si>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</si>
  <si>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</si>
  <si>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</si>
  <si>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</si>
  <si>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</si>
  <si>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</si>
  <si>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</si>
  <si>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</si>
  <si>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</si>
  <si>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</si>
  <si>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</si>
  <si>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</si>
  <si>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</si>
  <si>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</si>
  <si>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</si>
  <si>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</si>
  <si>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</si>
  <si>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</si>
  <si>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</si>
  <si>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</si>
  <si>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</si>
  <si>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</si>
  <si>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</si>
  <si>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</si>
  <si>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</si>
  <si>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</si>
  <si>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</si>
  <si>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</si>
  <si>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</si>
  <si>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</si>
  <si>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</si>
  <si>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</si>
  <si>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</si>
  <si>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</si>
  <si>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</si>
  <si>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</si>
  <si>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</si>
  <si>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</si>
  <si>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</si>
  <si>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</si>
  <si>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</si>
  <si>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</si>
  <si>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</si>
  <si>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</si>
  <si>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</si>
  <si>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</si>
  <si>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</si>
  <si>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</si>
  <si>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</si>
  <si>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</si>
  <si>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</si>
  <si>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</si>
  <si>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</si>
  <si>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</si>
  <si>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</si>
  <si>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</si>
  <si>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</si>
  <si>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</si>
  <si>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</si>
  <si>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</si>
  <si>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</si>
  <si>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</si>
  <si>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</si>
  <si>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</si>
  <si>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</si>
  <si>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</si>
  <si>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</si>
  <si>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</si>
  <si>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</si>
  <si>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</si>
  <si>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</si>
  <si>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</si>
  <si>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</si>
  <si>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</si>
  <si>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</si>
  <si>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</si>
  <si>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</si>
  <si>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</si>
  <si>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</si>
  <si>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</si>
  <si>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</si>
  <si>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</si>
  <si>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</si>
  <si>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</si>
  <si>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</si>
  <si>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</si>
  <si>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</si>
  <si>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</si>
  <si>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</si>
  <si>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</si>
  <si>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</si>
  <si>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</si>
  <si>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</si>
  <si>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</si>
  <si>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</si>
  <si>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</si>
  <si>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</si>
  <si>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</si>
  <si>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</si>
  <si>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</si>
  <si>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</si>
  <si>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</si>
  <si>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</si>
  <si>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</si>
  <si>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</si>
  <si>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</si>
  <si>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</si>
  <si>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</si>
  <si>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</si>
  <si>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</si>
  <si>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</si>
  <si>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</si>
  <si>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</si>
  <si>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</si>
  <si>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</si>
  <si>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</si>
  <si>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</si>
  <si>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</si>
  <si>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</si>
  <si>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</si>
  <si>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</si>
  <si>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</si>
  <si>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</si>
  <si>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</si>
  <si>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</si>
  <si>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</si>
  <si>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</si>
  <si>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</si>
  <si>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</si>
  <si>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</si>
  <si>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</si>
  <si>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</si>
  <si>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</si>
  <si>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</si>
  <si>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</si>
  <si>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</si>
  <si>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</si>
  <si>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</si>
  <si>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</si>
  <si>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</si>
  <si>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</si>
  <si>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</si>
  <si>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</si>
  <si>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</si>
  <si>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</si>
  <si>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</si>
  <si>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</si>
  <si>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</si>
  <si>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</si>
  <si>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</si>
  <si>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</si>
  <si>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</si>
  <si>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</si>
  <si>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</si>
  <si>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</si>
  <si>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</si>
  <si>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</si>
  <si>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</si>
  <si>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</si>
  <si>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</si>
  <si>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</si>
  <si>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</si>
  <si>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</si>
  <si>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</si>
  <si>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</si>
  <si>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</si>
  <si>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</si>
  <si>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</si>
  <si>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</si>
  <si>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</si>
  <si>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</si>
  <si>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</si>
  <si>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</si>
  <si>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</si>
  <si>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</si>
  <si>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</si>
  <si>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</si>
  <si>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</si>
  <si>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</si>
  <si>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</si>
  <si>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</si>
  <si>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</si>
  <si>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</si>
  <si>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</si>
  <si>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</si>
  <si>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</si>
  <si>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</si>
  <si>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</si>
  <si>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</si>
  <si>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</si>
  <si>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</si>
  <si>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</si>
  <si>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</si>
  <si>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</si>
  <si>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</si>
  <si>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</si>
  <si>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</si>
  <si>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</si>
  <si>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</si>
  <si>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</si>
  <si>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</si>
  <si>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</si>
  <si>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</si>
  <si>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</si>
  <si>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</si>
  <si>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</si>
  <si>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</si>
  <si>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</si>
  <si>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</si>
  <si>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</si>
  <si>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</si>
  <si>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</si>
  <si>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</si>
  <si>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</si>
  <si>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</si>
  <si>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</si>
  <si>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</si>
  <si>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</si>
  <si>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</si>
  <si>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</si>
  <si>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</si>
  <si>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</si>
  <si>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</si>
  <si>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</si>
  <si>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</si>
  <si>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</si>
  <si>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</si>
  <si>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</si>
  <si>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</si>
  <si>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</si>
  <si>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</si>
  <si>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</si>
  <si>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</si>
  <si>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</si>
  <si>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</si>
  <si>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</si>
  <si>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</si>
  <si>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</si>
  <si>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</si>
  <si>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</si>
  <si>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</si>
  <si>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</si>
  <si>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</si>
  <si>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</si>
  <si>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</si>
  <si>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</si>
  <si>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</si>
  <si>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</si>
  <si>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</si>
  <si>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</si>
  <si>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</si>
  <si>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</si>
  <si>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</si>
  <si>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</si>
  <si>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</si>
  <si>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</si>
  <si>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</si>
  <si>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</si>
  <si>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</si>
  <si>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</si>
  <si>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</si>
  <si>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</si>
  <si>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</si>
  <si>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</si>
  <si>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</si>
  <si>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</si>
  <si>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</si>
  <si>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</si>
  <si>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</si>
  <si>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</si>
  <si>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</si>
  <si>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</si>
  <si>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</si>
  <si>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</si>
  <si>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</si>
  <si>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</si>
  <si>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</si>
  <si>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</si>
  <si>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</si>
  <si>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</si>
  <si>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</si>
  <si>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</si>
  <si>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</si>
  <si>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</si>
  <si>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</si>
  <si>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</si>
  <si>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</si>
  <si>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</si>
  <si>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</si>
  <si>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</si>
  <si>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</si>
  <si>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</si>
  <si>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</si>
  <si>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</si>
  <si>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</si>
  <si>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</si>
  <si>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</si>
  <si>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</si>
  <si>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</si>
  <si>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</si>
  <si>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</si>
  <si>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</si>
  <si>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</si>
  <si>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</si>
  <si>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</si>
  <si>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</si>
  <si>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</si>
  <si>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</si>
  <si>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</si>
  <si>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</si>
  <si>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</si>
  <si>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</si>
  <si>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</si>
  <si>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</si>
  <si>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</si>
  <si>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</si>
  <si>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</si>
  <si>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</si>
  <si>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</si>
  <si>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</si>
  <si>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</si>
  <si>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</si>
  <si>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</si>
  <si>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</si>
  <si>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</si>
  <si>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</si>
  <si>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</si>
  <si>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</si>
  <si>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</si>
  <si>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</si>
  <si>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</si>
  <si>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</si>
  <si>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</si>
  <si>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</si>
  <si>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</si>
  <si>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</si>
  <si>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</si>
  <si>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</si>
  <si>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</si>
  <si>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</si>
  <si>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</si>
  <si>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</si>
  <si>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</si>
  <si>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</si>
  <si>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</si>
  <si>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</si>
  <si>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</si>
  <si>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</si>
  <si>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</si>
  <si>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</si>
  <si>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</si>
  <si>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</si>
  <si>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</si>
  <si>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</si>
  <si>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</si>
  <si>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</si>
  <si>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</si>
  <si>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</si>
  <si>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</si>
  <si>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</si>
  <si>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</si>
  <si>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</si>
  <si>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</si>
  <si>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</si>
  <si>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</si>
  <si>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</si>
  <si>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</si>
  <si>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</si>
  <si>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</si>
  <si>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</si>
  <si>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</si>
  <si>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</si>
  <si>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</si>
  <si>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</si>
  <si>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</si>
  <si>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</si>
  <si>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</si>
  <si>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</si>
  <si>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</si>
  <si>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</si>
  <si>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</si>
  <si>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</si>
  <si>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</si>
  <si>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</si>
  <si>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</si>
  <si>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</si>
  <si>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</si>
  <si>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</si>
  <si>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</si>
  <si>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</si>
  <si>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</si>
  <si>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</si>
  <si>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</si>
  <si>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</si>
  <si>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</si>
  <si>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</si>
  <si>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</si>
  <si>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</si>
  <si>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</si>
  <si>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</si>
  <si>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</si>
  <si>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</si>
  <si>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</si>
  <si>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</si>
  <si>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</si>
  <si>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</si>
  <si>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</si>
  <si>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</si>
  <si>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</si>
  <si>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</si>
  <si>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</si>
  <si>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</si>
  <si>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</si>
  <si>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</si>
  <si>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</si>
  <si>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</si>
  <si>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</si>
  <si>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</si>
  <si>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</si>
  <si>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</si>
  <si>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</si>
  <si>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</si>
  <si>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</si>
  <si>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</si>
  <si>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</si>
  <si>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</si>
  <si>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</si>
  <si>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</si>
  <si>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</si>
  <si>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</si>
  <si>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</si>
  <si>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</si>
  <si>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</si>
  <si>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</si>
  <si>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</si>
  <si>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</si>
  <si>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</si>
  <si>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</si>
  <si>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</si>
  <si>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</si>
  <si>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</si>
  <si>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</si>
  <si>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</si>
  <si>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</si>
  <si>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</si>
  <si>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</si>
  <si>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</si>
  <si>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</si>
  <si>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</si>
  <si>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</si>
  <si>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</si>
  <si>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</si>
  <si>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</si>
  <si>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</si>
  <si>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</si>
  <si>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</si>
  <si>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</si>
  <si>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</si>
  <si>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</si>
  <si>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</si>
  <si>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</si>
  <si>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</si>
  <si>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</si>
  <si>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</si>
  <si>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</si>
  <si>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</si>
  <si>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</si>
  <si>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</si>
  <si>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</si>
  <si>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</si>
  <si>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</si>
  <si>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</si>
  <si>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</si>
  <si>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</si>
  <si>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</si>
  <si>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</si>
  <si>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</si>
  <si>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</si>
  <si>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</si>
  <si>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</si>
  <si>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</si>
  <si>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</si>
  <si>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</si>
  <si>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</si>
  <si>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</si>
  <si>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</si>
  <si>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</si>
  <si>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</si>
  <si>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</si>
  <si>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</si>
  <si>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</si>
  <si>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</si>
  <si>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</si>
  <si>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</si>
  <si>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</si>
  <si>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</si>
  <si>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</si>
  <si>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</si>
  <si>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</si>
  <si>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</si>
  <si>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</si>
  <si>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</si>
  <si>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</si>
  <si>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</si>
  <si>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</si>
  <si>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</si>
  <si>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</si>
  <si>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</si>
  <si>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</si>
  <si>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</si>
  <si>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</si>
  <si>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</si>
  <si>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</si>
  <si>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</si>
  <si>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</si>
  <si>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</si>
  <si>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</si>
  <si>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</si>
  <si>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</si>
  <si>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</si>
  <si>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</si>
  <si>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</si>
  <si>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</si>
  <si>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</si>
  <si>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</si>
  <si>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</si>
  <si>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</si>
  <si>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</si>
  <si>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</si>
  <si>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</si>
  <si>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</si>
  <si>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</si>
  <si>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</si>
  <si>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</si>
  <si>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</si>
  <si>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</si>
  <si>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</si>
  <si>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</si>
  <si>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</si>
  <si>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</si>
  <si>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</si>
  <si>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</si>
  <si>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</si>
  <si>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</si>
  <si>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</si>
  <si>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</si>
  <si>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</si>
  <si>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</si>
  <si>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</si>
  <si>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</si>
  <si>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</si>
  <si>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</si>
  <si>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</si>
  <si>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</si>
  <si>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</si>
  <si>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</si>
  <si>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</si>
  <si>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</si>
  <si>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</si>
  <si>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</si>
  <si>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</si>
  <si>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</si>
  <si>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</si>
  <si>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</si>
  <si>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</si>
  <si>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</si>
  <si>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</si>
  <si>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</si>
  <si>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</si>
  <si>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</si>
  <si>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</si>
  <si>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</si>
  <si>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</si>
  <si>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</si>
  <si>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</si>
  <si>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</si>
  <si>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</si>
  <si>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</si>
  <si>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</si>
  <si>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</si>
  <si>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</si>
  <si>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</si>
  <si>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</si>
  <si>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</si>
  <si>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</si>
  <si>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</si>
  <si>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</si>
  <si>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</si>
  <si>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</si>
  <si>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</si>
  <si>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</si>
  <si>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</si>
  <si>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</si>
  <si>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</si>
  <si>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</si>
  <si>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</si>
  <si>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</si>
  <si>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</si>
  <si>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</si>
  <si>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</si>
  <si>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</si>
  <si>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</si>
  <si>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</si>
  <si>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</si>
  <si>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</si>
  <si>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</si>
  <si>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</si>
  <si>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</si>
  <si>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</si>
  <si>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</si>
  <si>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</si>
  <si>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</si>
  <si>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</si>
  <si>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</si>
  <si>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</si>
  <si>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</si>
  <si>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</si>
  <si>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</si>
  <si>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</si>
  <si>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</si>
  <si>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</si>
  <si>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</si>
  <si>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</si>
  <si>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</si>
  <si>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</si>
  <si>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</si>
  <si>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</si>
  <si>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</si>
  <si>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</si>
  <si>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</si>
  <si>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</si>
  <si>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</si>
  <si>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</si>
  <si>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</si>
  <si>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</si>
  <si>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</si>
  <si>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</si>
  <si>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</si>
  <si>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</si>
  <si>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</si>
  <si>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</si>
  <si>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</si>
  <si>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</si>
  <si>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</si>
  <si>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</si>
  <si>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</si>
  <si>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</si>
  <si>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</si>
  <si>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</si>
  <si>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</si>
  <si>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</si>
  <si>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</si>
  <si>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</si>
  <si>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</si>
  <si>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</si>
  <si>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</si>
  <si>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</si>
  <si>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</si>
  <si>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</si>
  <si>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</si>
  <si>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</si>
  <si>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</si>
  <si>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</si>
  <si>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</si>
  <si>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</si>
  <si>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</si>
  <si>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</si>
  <si>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</si>
  <si>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</si>
  <si>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</si>
  <si>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</si>
  <si>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</si>
  <si>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</si>
  <si>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</si>
  <si>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</si>
  <si>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</si>
  <si>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</si>
  <si>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</si>
  <si>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</si>
  <si>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</si>
  <si>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</si>
  <si>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</si>
  <si>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</si>
  <si>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</si>
  <si>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</si>
  <si>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</si>
  <si>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</si>
  <si>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</si>
  <si>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</si>
  <si>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</si>
  <si>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</si>
  <si>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</si>
  <si>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</si>
  <si>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</si>
  <si>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</si>
  <si>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</si>
  <si>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</si>
  <si>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</si>
  <si>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</si>
  <si>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</si>
  <si>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</si>
  <si>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</si>
  <si>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</si>
  <si>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</si>
  <si>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</si>
  <si>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</si>
  <si>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</si>
  <si>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</si>
  <si>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</si>
  <si>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</si>
  <si>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</si>
  <si>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</si>
  <si>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</si>
  <si>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</si>
  <si>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</si>
  <si>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</si>
  <si>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</si>
  <si>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</si>
  <si>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</si>
  <si>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</si>
  <si>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</si>
  <si>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</si>
  <si>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</si>
  <si>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</si>
  <si>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</si>
  <si>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</si>
  <si>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</si>
  <si>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</si>
  <si>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</si>
  <si>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</si>
  <si>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</si>
  <si>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</si>
  <si>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</si>
  <si>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</si>
  <si>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</si>
  <si>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</si>
  <si>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</si>
  <si>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</si>
  <si>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</si>
  <si>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</si>
  <si>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</si>
  <si>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</si>
  <si>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</si>
  <si>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</si>
  <si>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</si>
  <si>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</si>
  <si>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</si>
  <si>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</si>
  <si>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</si>
  <si>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</si>
  <si>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</si>
  <si>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</si>
  <si>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</si>
  <si>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</si>
  <si>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</si>
  <si>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</si>
  <si>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</si>
  <si>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</si>
  <si>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</si>
  <si>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</si>
  <si>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</si>
  <si>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</si>
  <si>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</si>
  <si>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</si>
  <si>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</si>
  <si>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</si>
  <si>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</si>
  <si>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</si>
  <si>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</si>
  <si>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</si>
  <si>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</si>
  <si>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</si>
  <si>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</si>
  <si>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</si>
  <si>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</si>
  <si>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</si>
  <si>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</si>
  <si>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</si>
  <si>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</si>
  <si>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</si>
  <si>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</si>
  <si>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</si>
  <si>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</si>
  <si>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</si>
  <si>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</si>
  <si>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</si>
  <si>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</si>
  <si>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</si>
  <si>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</si>
  <si>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</si>
  <si>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</si>
  <si>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</si>
  <si>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</si>
  <si>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</si>
  <si>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</si>
  <si>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</si>
  <si>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</si>
  <si>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</si>
  <si>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</si>
  <si>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</si>
  <si>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</si>
  <si>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</si>
  <si>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</si>
  <si>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</si>
  <si>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</si>
  <si>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</si>
  <si>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</si>
  <si>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</si>
  <si>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</si>
  <si>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</si>
  <si>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</si>
  <si>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</si>
  <si>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</si>
  <si>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</si>
  <si>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</si>
  <si>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</si>
  <si>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</si>
  <si>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</si>
  <si>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</si>
  <si>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</si>
  <si>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</si>
  <si>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</si>
  <si>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</si>
  <si>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</si>
  <si>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</si>
  <si>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</si>
  <si>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</si>
  <si>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</si>
  <si>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</si>
  <si>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</si>
  <si>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</si>
  <si>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</si>
  <si>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</si>
  <si>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</si>
  <si>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</si>
  <si>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</si>
  <si>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</si>
  <si>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</si>
  <si>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</si>
  <si>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</si>
  <si>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</si>
  <si>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</si>
  <si>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</si>
  <si>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</si>
  <si>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</si>
  <si>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</si>
  <si>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</si>
  <si>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</si>
  <si>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</si>
  <si>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</si>
  <si>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</si>
  <si>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</si>
  <si>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</si>
  <si>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</si>
  <si>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</si>
  <si>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</si>
  <si>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</si>
  <si>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</si>
  <si>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</si>
  <si>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</si>
  <si>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</si>
  <si>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</si>
  <si>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</si>
  <si>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</si>
  <si>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</si>
  <si>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</si>
  <si>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</si>
  <si>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</si>
  <si>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</si>
  <si>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</si>
  <si>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</si>
  <si>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</si>
  <si>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</si>
  <si>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</si>
  <si>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</si>
  <si>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</si>
  <si>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</si>
  <si>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</si>
  <si>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</si>
  <si>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</si>
  <si>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</si>
  <si>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</si>
  <si>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</si>
  <si>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</si>
  <si>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</si>
  <si>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</si>
  <si>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</si>
  <si>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</si>
  <si>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</si>
  <si>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</si>
  <si>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</si>
  <si>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</si>
  <si>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</si>
  <si>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</si>
  <si>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</si>
  <si>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</si>
  <si>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</si>
  <si>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</si>
  <si>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</si>
  <si>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</si>
  <si>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</si>
  <si>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</si>
  <si>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</si>
  <si>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</si>
  <si>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</si>
  <si>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</si>
  <si>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</si>
  <si>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</si>
  <si>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</si>
  <si>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</si>
  <si>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</si>
  <si>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</si>
  <si>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</si>
  <si>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</si>
  <si>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</si>
  <si>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</si>
  <si>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</si>
  <si>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</si>
  <si>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</si>
  <si>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</si>
  <si>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</si>
  <si>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</si>
  <si>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</si>
  <si>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</si>
  <si>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</si>
  <si>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</si>
  <si>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</si>
  <si>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</si>
  <si>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</si>
  <si>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</si>
  <si>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</si>
  <si>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</si>
  <si>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</si>
  <si>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</si>
  <si>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</si>
  <si>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</si>
  <si>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</si>
  <si>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</si>
  <si>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</si>
  <si>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</si>
  <si>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</si>
  <si>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</si>
  <si>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</si>
  <si>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</si>
  <si>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</si>
  <si>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</si>
  <si>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</si>
  <si>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</si>
  <si>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</si>
  <si>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</si>
  <si>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</si>
  <si>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</si>
  <si>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</si>
  <si>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</si>
  <si>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</si>
  <si>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</si>
  <si>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</si>
  <si>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</si>
  <si>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</si>
  <si>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</si>
  <si>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</si>
  <si>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</si>
  <si>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</si>
  <si>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</si>
  <si>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</si>
  <si>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</si>
  <si>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</si>
  <si>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</si>
  <si>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</si>
  <si>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</si>
  <si>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</si>
  <si>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</si>
  <si>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</si>
  <si>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</si>
  <si>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</si>
  <si>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</si>
  <si>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</si>
  <si>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</si>
  <si>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</si>
  <si>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</si>
  <si>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</si>
  <si>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</si>
  <si>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</si>
  <si>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</si>
  <si>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</si>
  <si>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</si>
  <si>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</si>
  <si>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</si>
  <si>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</si>
  <si>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</si>
  <si>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</si>
  <si>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</si>
  <si>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</si>
  <si>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</si>
  <si>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</si>
  <si>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</si>
  <si>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</si>
  <si>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</si>
  <si>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</si>
  <si>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</si>
  <si>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</si>
  <si>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</si>
  <si>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</si>
  <si>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</si>
  <si>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</si>
  <si>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</si>
  <si>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</si>
  <si>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</si>
  <si>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</si>
  <si>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</si>
  <si>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</si>
  <si>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</si>
  <si>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</si>
  <si>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</si>
  <si>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</si>
  <si>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</si>
  <si>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</si>
  <si>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</si>
  <si>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</si>
  <si>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</si>
  <si>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</si>
  <si>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</si>
  <si>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</si>
  <si>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</si>
  <si>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</si>
  <si>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</si>
  <si>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</si>
  <si>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</si>
  <si>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</si>
  <si>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</si>
  <si>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</si>
  <si>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</si>
  <si>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</si>
  <si>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</si>
  <si>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</si>
  <si>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</si>
  <si>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</si>
  <si>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</si>
  <si>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</si>
  <si>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</si>
  <si>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</si>
  <si>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</si>
  <si>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</si>
  <si>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</si>
  <si>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</si>
  <si>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</si>
  <si>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</si>
  <si>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</si>
  <si>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</si>
  <si>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</si>
  <si>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</si>
  <si>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</si>
  <si>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</si>
  <si>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</si>
  <si>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</si>
  <si>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</si>
  <si>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</si>
  <si>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</si>
  <si>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</si>
  <si>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</si>
  <si>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</si>
  <si>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</si>
  <si>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</si>
  <si>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</si>
  <si>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</si>
  <si>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</si>
  <si>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</si>
  <si>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</si>
  <si>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</si>
  <si>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</si>
  <si>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</si>
  <si>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</si>
  <si>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</si>
  <si>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</si>
  <si>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</si>
  <si>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</si>
  <si>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</si>
  <si>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</si>
  <si>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</si>
  <si>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</si>
  <si>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</si>
  <si>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</si>
  <si>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</si>
  <si>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</si>
  <si>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</si>
  <si>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</si>
  <si>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</si>
  <si>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</si>
  <si>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</si>
  <si>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</si>
  <si>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</si>
  <si>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</si>
  <si>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</si>
  <si>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</si>
  <si>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</si>
  <si>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</si>
  <si>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</si>
  <si>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</si>
  <si>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</si>
  <si>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</si>
  <si>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</si>
  <si>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</si>
  <si>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</si>
  <si>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</si>
  <si>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</si>
  <si>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</si>
  <si>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</si>
  <si>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</si>
  <si>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</si>
  <si>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</si>
  <si>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</si>
  <si>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</si>
  <si>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</si>
  <si>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</si>
  <si>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</si>
  <si>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</si>
  <si>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</si>
  <si>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</si>
  <si>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</si>
  <si>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</si>
  <si>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</si>
  <si>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</si>
  <si>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</si>
  <si>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</si>
  <si>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</si>
  <si>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</si>
  <si>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</si>
  <si>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</si>
  <si>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</si>
  <si>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</si>
  <si>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</si>
  <si>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</si>
  <si>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</si>
  <si>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</si>
  <si>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</si>
  <si>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</si>
  <si>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</si>
  <si>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</si>
  <si>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</si>
  <si>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</si>
  <si>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</si>
  <si>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</si>
  <si>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</si>
  <si>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</si>
  <si>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</si>
  <si>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</si>
  <si>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</si>
  <si>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</si>
  <si>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</si>
  <si>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</si>
  <si>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</si>
  <si>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</si>
  <si>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</si>
  <si>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</si>
  <si>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</si>
  <si>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</si>
  <si>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</si>
  <si>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</si>
  <si>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</si>
  <si>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</si>
  <si>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</si>
  <si>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</si>
  <si>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</si>
  <si>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</si>
  <si>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</si>
  <si>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</si>
  <si>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</si>
  <si>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</si>
  <si>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</si>
  <si>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</si>
  <si>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</si>
  <si>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</si>
  <si>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</si>
  <si>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</si>
  <si>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</si>
  <si>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</si>
  <si>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</si>
  <si>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</si>
  <si>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</si>
  <si>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</si>
  <si>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</si>
  <si>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</si>
  <si>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</si>
  <si>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</si>
  <si>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</si>
  <si>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</si>
  <si>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</si>
  <si>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</si>
  <si>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</si>
  <si>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</si>
  <si>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</si>
  <si>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</si>
  <si>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</si>
  <si>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</si>
  <si>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</si>
  <si>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</si>
  <si>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</si>
  <si>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</si>
  <si>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</si>
  <si>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</si>
  <si>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</si>
  <si>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</si>
  <si>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</si>
  <si>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</si>
  <si>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</si>
  <si>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</si>
  <si>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</si>
  <si>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</si>
  <si>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</si>
  <si>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</si>
  <si>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</si>
  <si>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</si>
  <si>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</si>
  <si>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</si>
  <si>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</si>
  <si>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</si>
  <si>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</si>
  <si>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</si>
  <si>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</si>
  <si>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</si>
  <si>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</si>
  <si>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</si>
  <si>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</si>
  <si>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</si>
  <si>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</si>
  <si>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</si>
  <si>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</si>
  <si>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</si>
  <si>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</si>
  <si>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</si>
  <si>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</si>
  <si>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</si>
  <si>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</si>
  <si>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</si>
  <si>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</si>
  <si>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</si>
  <si>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</si>
  <si>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</si>
  <si>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</si>
  <si>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</si>
  <si>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</si>
  <si>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</si>
  <si>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</si>
  <si>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</si>
  <si>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</si>
  <si>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</si>
  <si>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</si>
  <si>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</si>
  <si>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</si>
  <si>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</si>
  <si>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</si>
  <si>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</si>
  <si>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</si>
  <si>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</si>
  <si>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</si>
  <si>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</si>
  <si>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</si>
  <si>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</si>
  <si>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</si>
  <si>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</si>
  <si>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</si>
  <si>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</si>
  <si>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</si>
  <si>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</si>
  <si>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</si>
  <si>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</si>
  <si>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</si>
  <si>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</si>
  <si>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</si>
  <si>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</si>
  <si>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</si>
  <si>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</si>
  <si>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</si>
  <si>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</si>
  <si>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</si>
  <si>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</si>
  <si>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</si>
  <si>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</si>
  <si>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</si>
  <si>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</si>
  <si>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</si>
  <si>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</si>
  <si>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</si>
  <si>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</si>
  <si>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</si>
  <si>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</si>
  <si>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</si>
  <si>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</si>
  <si>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</si>
  <si>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</si>
  <si>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</si>
  <si>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</si>
  <si>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</si>
  <si>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</si>
  <si>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</si>
  <si>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</si>
  <si>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</si>
  <si>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</si>
  <si>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</si>
  <si>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</si>
  <si>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</si>
  <si>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</si>
  <si>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</si>
  <si>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</si>
  <si>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</si>
  <si>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</si>
  <si>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</si>
  <si>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</si>
  <si>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</si>
  <si>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</si>
  <si>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</si>
  <si>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</si>
  <si>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</si>
  <si>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</si>
  <si>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</si>
  <si>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</si>
  <si>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</si>
  <si>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</si>
  <si>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</si>
  <si>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</si>
  <si>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</si>
  <si>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</si>
  <si>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</si>
  <si>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</si>
  <si>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</si>
  <si>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</si>
  <si>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</si>
  <si>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</si>
  <si>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</si>
  <si>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</si>
  <si>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</si>
  <si>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</si>
  <si>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</si>
  <si>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</si>
  <si>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</si>
  <si>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</si>
  <si>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</si>
  <si>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</si>
  <si>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</si>
  <si>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</si>
  <si>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</si>
  <si>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</si>
  <si>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</si>
  <si>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</si>
  <si>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</si>
  <si>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</si>
  <si>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</si>
  <si>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</si>
  <si>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</si>
  <si>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</si>
  <si>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</si>
  <si>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</si>
  <si>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</si>
  <si>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</si>
  <si>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</si>
  <si>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</si>
  <si>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</si>
  <si>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</si>
  <si>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</si>
  <si>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</si>
  <si>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</si>
  <si>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</si>
  <si>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</si>
  <si>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</si>
  <si>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</si>
  <si>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</si>
  <si>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</si>
  <si>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</si>
  <si>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</si>
  <si>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</si>
  <si>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</si>
  <si>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</si>
  <si>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</si>
  <si>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</si>
  <si>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</si>
  <si>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</si>
  <si>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</si>
  <si>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</si>
  <si>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</si>
  <si>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</si>
  <si>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</si>
  <si>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</si>
  <si>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</si>
  <si>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</si>
  <si>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</si>
  <si>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</si>
  <si>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</si>
  <si>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</si>
  <si>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</si>
  <si>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</si>
  <si>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</si>
  <si>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</si>
  <si>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</si>
  <si>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</si>
  <si>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</si>
  <si>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</si>
  <si>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</si>
  <si>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</si>
  <si>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</si>
  <si>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</si>
  <si>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</si>
  <si>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</si>
  <si>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</si>
  <si>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</si>
  <si>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</si>
  <si>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</si>
  <si>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</si>
  <si>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</si>
  <si>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</si>
  <si>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</si>
  <si>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</si>
  <si>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</si>
  <si>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</si>
  <si>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</si>
  <si>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</si>
  <si>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</si>
  <si>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</si>
  <si>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</si>
  <si>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</si>
  <si>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</si>
  <si>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</si>
  <si>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</si>
  <si>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</si>
  <si>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</si>
  <si>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</si>
  <si>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</si>
  <si>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</si>
  <si>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</si>
  <si>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</si>
  <si>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</si>
  <si>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</si>
  <si>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</si>
  <si>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</si>
  <si>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</si>
  <si>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</si>
  <si>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</si>
  <si>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</si>
  <si>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</si>
  <si>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</si>
  <si>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</si>
  <si>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</si>
  <si>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</si>
  <si>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</si>
  <si>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</si>
  <si>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</si>
  <si>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</si>
  <si>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</si>
  <si>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</si>
  <si>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</si>
  <si>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</si>
  <si>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</si>
  <si>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</si>
  <si>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</si>
  <si>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</si>
  <si>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</si>
  <si>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</si>
  <si>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</si>
  <si>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</si>
  <si>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</si>
  <si>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</si>
  <si>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</si>
  <si>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</si>
  <si>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</si>
  <si>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</si>
  <si>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</si>
  <si>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</si>
  <si>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</si>
  <si>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</si>
  <si>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</si>
  <si>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</si>
  <si>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</si>
  <si>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</si>
  <si>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</si>
  <si>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</si>
  <si>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</si>
  <si>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</si>
  <si>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</si>
  <si>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</si>
  <si>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</si>
  <si>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</si>
  <si>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</si>
  <si>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</si>
  <si>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</si>
  <si>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</si>
  <si>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</si>
  <si>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</si>
  <si>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</si>
  <si>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</si>
  <si>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</si>
  <si>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</si>
  <si>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</si>
  <si>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</si>
  <si>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</si>
  <si>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</si>
  <si>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</si>
  <si>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</si>
  <si>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</si>
  <si>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</si>
  <si>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</si>
  <si>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</si>
  <si>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</si>
  <si>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</si>
  <si>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</si>
  <si>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</si>
  <si>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</si>
  <si>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</si>
  <si>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</si>
  <si>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</si>
  <si>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</si>
  <si>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</si>
  <si>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</si>
  <si>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</si>
  <si>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</si>
  <si>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</si>
  <si>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</si>
  <si>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</si>
  <si>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</si>
  <si>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</si>
  <si>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</si>
  <si>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</si>
  <si>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</si>
  <si>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</si>
  <si>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</si>
  <si>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</si>
  <si>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</si>
  <si>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</si>
  <si>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</si>
  <si>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</si>
  <si>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</si>
  <si>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</si>
  <si>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</si>
  <si>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</si>
  <si>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</si>
  <si>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</si>
  <si>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</si>
  <si>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</si>
  <si>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</si>
  <si>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</si>
  <si>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</si>
  <si>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</si>
  <si>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</si>
  <si>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</si>
  <si>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</si>
  <si>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</si>
  <si>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</si>
  <si>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</si>
  <si>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</si>
  <si>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</si>
  <si>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</si>
  <si>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</si>
  <si>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</si>
  <si>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</si>
  <si>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</si>
  <si>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</si>
  <si>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</si>
  <si>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</si>
  <si>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</si>
  <si>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</si>
  <si>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</si>
  <si>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</si>
  <si>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</si>
  <si>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</si>
  <si>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</si>
  <si>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</si>
  <si>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</si>
  <si>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</si>
  <si>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</si>
  <si>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</si>
  <si>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</si>
  <si>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</si>
  <si>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</si>
  <si>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</si>
  <si>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</si>
  <si>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</si>
  <si>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</si>
  <si>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</si>
  <si>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</si>
  <si>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</si>
  <si>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</si>
  <si>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</si>
  <si>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</si>
  <si>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</si>
  <si>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</si>
  <si>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</si>
  <si>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</si>
  <si>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</si>
  <si>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</si>
  <si>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</si>
  <si>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</si>
  <si>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</si>
  <si>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</si>
  <si>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</si>
  <si>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</si>
  <si>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</si>
  <si>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</si>
  <si>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</si>
  <si>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</si>
  <si>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</si>
  <si>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</si>
  <si>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</si>
  <si>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</si>
  <si>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</si>
  <si>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</si>
  <si>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</si>
  <si>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</si>
  <si>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</si>
  <si>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</si>
  <si>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</si>
  <si>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</si>
  <si>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</si>
  <si>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</si>
  <si>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</si>
  <si>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</si>
  <si>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</si>
  <si>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</si>
  <si>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</si>
  <si>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</si>
  <si>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</si>
  <si>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</si>
  <si>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</si>
  <si>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</si>
  <si>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</si>
  <si>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</si>
  <si>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</si>
  <si>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</si>
  <si>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</si>
  <si>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</si>
  <si>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</si>
  <si>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</si>
  <si>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</si>
  <si>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</si>
  <si>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</si>
  <si>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</si>
  <si>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</si>
  <si>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</si>
  <si>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</si>
  <si>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</si>
  <si>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</si>
  <si>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</si>
  <si>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</si>
  <si>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</si>
  <si>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</si>
  <si>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</si>
  <si>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</si>
  <si>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</si>
  <si>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</si>
  <si>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</si>
  <si>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</si>
  <si>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</si>
  <si>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</si>
  <si>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</si>
  <si>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</si>
  <si>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</si>
  <si>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</si>
  <si>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</si>
  <si>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</si>
  <si>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</si>
  <si>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</si>
  <si>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</si>
  <si>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</si>
  <si>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</si>
  <si>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</si>
  <si>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</si>
  <si>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</si>
  <si>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</si>
  <si>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</si>
  <si>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</si>
  <si>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</si>
  <si>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</si>
  <si>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</si>
  <si>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</si>
  <si>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</si>
  <si>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</si>
  <si>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</si>
  <si>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</si>
  <si>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</si>
  <si>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</si>
  <si>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</si>
  <si>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</si>
  <si>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</si>
  <si>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</si>
  <si>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</si>
  <si>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</si>
  <si>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</si>
  <si>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</si>
  <si>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</si>
  <si>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</si>
  <si>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</si>
  <si>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</si>
  <si>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</si>
  <si>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</si>
  <si>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</si>
  <si>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</si>
  <si>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</si>
  <si>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</si>
  <si>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</si>
  <si>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</si>
  <si>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</si>
  <si>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</si>
  <si>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</si>
  <si>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</si>
  <si>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</si>
  <si>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</si>
  <si>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</si>
  <si>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</si>
  <si>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</si>
  <si>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</si>
  <si>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</si>
  <si>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</si>
  <si>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</si>
  <si>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</si>
  <si>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</si>
  <si>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</si>
  <si>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</si>
  <si>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</si>
  <si>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</si>
  <si>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</si>
  <si>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</si>
  <si>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</si>
  <si>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</si>
  <si>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</si>
  <si>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</si>
  <si>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</si>
  <si>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</si>
  <si>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</si>
  <si>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</si>
  <si>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</si>
  <si>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</si>
  <si>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</si>
  <si>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</si>
  <si>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</si>
  <si>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</si>
  <si>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</si>
  <si>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</si>
  <si>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</si>
  <si>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</si>
  <si>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</si>
  <si>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</si>
  <si>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</si>
  <si>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</si>
  <si>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</si>
  <si>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</si>
  <si>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</si>
  <si>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</si>
  <si>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</si>
  <si>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</si>
  <si>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</si>
  <si>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</si>
  <si>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</si>
  <si>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</si>
  <si>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</si>
  <si>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</si>
  <si>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</si>
  <si>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</si>
  <si>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</si>
  <si>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</si>
  <si>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</si>
  <si>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</si>
  <si>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</si>
  <si>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</si>
  <si>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</si>
  <si>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</si>
  <si>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</si>
  <si>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</si>
  <si>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</si>
  <si>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</si>
  <si>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</si>
  <si>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</si>
  <si>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</si>
  <si>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</si>
  <si>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</si>
  <si>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</si>
  <si>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</si>
  <si>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</si>
  <si>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</si>
  <si>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</si>
  <si>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</si>
  <si>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</si>
  <si>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</si>
  <si>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</si>
  <si>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</si>
  <si>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</si>
  <si>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</si>
  <si>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</si>
  <si>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</si>
  <si>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</si>
  <si>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</si>
  <si>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</si>
  <si>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</si>
  <si>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</si>
  <si>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</si>
  <si>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</si>
  <si>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</si>
  <si>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</si>
  <si>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</si>
  <si>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</si>
  <si>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</si>
  <si>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</si>
  <si>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</si>
  <si>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</si>
  <si>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</si>
  <si>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</si>
  <si>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</si>
  <si>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</si>
  <si>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</si>
  <si>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</si>
  <si>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</si>
  <si>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</si>
  <si>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</si>
  <si>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</si>
  <si>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</si>
  <si>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</si>
  <si>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</si>
  <si>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</si>
  <si>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</si>
  <si>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</si>
  <si>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</si>
  <si>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</si>
  <si>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</si>
  <si>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</si>
  <si>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</si>
  <si>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</si>
  <si>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</si>
  <si>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</si>
  <si>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</si>
  <si>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</si>
  <si>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</si>
  <si>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</si>
  <si>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</si>
  <si>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</si>
  <si>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</si>
  <si>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</si>
  <si>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</si>
  <si>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</si>
  <si>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</si>
  <si>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</si>
  <si>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</si>
  <si>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</si>
  <si>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</si>
  <si>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</si>
  <si>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</si>
  <si>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</si>
  <si>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</si>
  <si>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</si>
  <si>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</si>
  <si>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</si>
  <si>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</si>
  <si>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</si>
  <si>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</si>
  <si>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</si>
  <si>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</si>
  <si>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</si>
  <si>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</si>
  <si>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</si>
  <si>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</si>
  <si>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</si>
  <si>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</si>
  <si>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</si>
  <si>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</si>
  <si>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</si>
  <si>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</si>
  <si>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</si>
  <si>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</si>
  <si>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</si>
  <si>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</si>
  <si>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</si>
  <si>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</si>
  <si>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</si>
  <si>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</si>
  <si>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</si>
  <si>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</si>
  <si>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</si>
  <si>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</si>
  <si>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</si>
  <si>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</si>
  <si>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</si>
  <si>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</si>
  <si>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</si>
  <si>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</si>
  <si>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</si>
  <si>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</si>
  <si>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</si>
  <si>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</si>
  <si>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</si>
  <si>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</si>
  <si>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</si>
  <si>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</si>
  <si>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</si>
  <si>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</si>
  <si>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</si>
  <si>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</si>
  <si>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</si>
  <si>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</si>
  <si>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</si>
  <si>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</si>
  <si>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</si>
  <si>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</si>
  <si>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</si>
  <si>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</si>
  <si>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</si>
  <si>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</si>
  <si>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</si>
  <si>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</si>
  <si>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</si>
  <si>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</si>
  <si>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</si>
  <si>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</si>
  <si>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</si>
  <si>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</si>
  <si>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</si>
  <si>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</si>
  <si>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</si>
  <si>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</si>
  <si>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</si>
  <si>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</si>
  <si>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</si>
  <si>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</si>
  <si>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</si>
  <si>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</si>
  <si>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</si>
  <si>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</si>
  <si>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</si>
  <si>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</si>
  <si>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</si>
  <si>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</si>
  <si>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</si>
  <si>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</si>
  <si>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</si>
  <si>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</si>
  <si>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</si>
  <si>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</si>
  <si>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</si>
  <si>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</si>
  <si>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</si>
  <si>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</si>
  <si>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</si>
  <si>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</si>
  <si>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</si>
  <si>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</si>
  <si>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</si>
  <si>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</si>
  <si>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</si>
  <si>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</si>
  <si>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</si>
  <si>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</si>
  <si>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</si>
  <si>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</si>
  <si>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</si>
  <si>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</si>
  <si>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</si>
  <si>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</si>
  <si>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</si>
  <si>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</si>
  <si>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</si>
  <si>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</si>
  <si>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</si>
  <si>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</si>
  <si>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</si>
  <si>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</si>
  <si>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</si>
  <si>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</si>
  <si>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</si>
  <si>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</si>
  <si>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</si>
  <si>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</si>
  <si>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</si>
  <si>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</si>
  <si>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</si>
  <si>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</si>
  <si>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</si>
  <si>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</si>
  <si>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</si>
  <si>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</si>
  <si>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</si>
  <si>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</si>
  <si>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</si>
  <si>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</si>
  <si>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</si>
  <si>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</si>
  <si>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</si>
  <si>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</si>
  <si>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</si>
  <si>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</si>
  <si>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</si>
  <si>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</si>
  <si>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</si>
  <si>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</si>
  <si>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</si>
  <si>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</si>
  <si>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</si>
  <si>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</si>
  <si>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</si>
  <si>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</si>
  <si>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</si>
  <si>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</si>
  <si>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</si>
  <si>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</si>
  <si>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</si>
  <si>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</si>
  <si>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</si>
  <si>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</si>
  <si>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</si>
  <si>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</si>
  <si>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</si>
  <si>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</si>
  <si>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</si>
  <si>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</si>
  <si>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</si>
  <si>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</si>
  <si>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</si>
  <si>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</si>
  <si>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</si>
  <si>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</si>
  <si>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</si>
  <si>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</si>
  <si>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</si>
  <si>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</si>
  <si>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</si>
  <si>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</si>
  <si>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</si>
  <si>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</si>
  <si>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</si>
  <si>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</si>
  <si>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</si>
  <si>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</si>
  <si>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</si>
  <si>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</si>
  <si>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</si>
  <si>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</si>
  <si>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</si>
  <si>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</si>
  <si>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</si>
  <si>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</si>
  <si>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</si>
  <si>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</si>
  <si>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</si>
  <si>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</si>
  <si>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</si>
  <si>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</si>
  <si>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</si>
  <si>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</si>
  <si>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</si>
  <si>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</si>
  <si>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</si>
  <si>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</si>
  <si>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</si>
  <si>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</si>
  <si>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</si>
  <si>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</si>
  <si>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</si>
  <si>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</si>
  <si>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</si>
  <si>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</si>
  <si>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</si>
  <si>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</si>
  <si>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</si>
  <si>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</si>
  <si>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</si>
  <si>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</si>
  <si>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</si>
  <si>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</si>
  <si>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</si>
  <si>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</si>
  <si>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</si>
  <si>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</si>
  <si>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</si>
  <si>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</si>
  <si>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</si>
  <si>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</si>
  <si>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</si>
  <si>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</si>
  <si>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</si>
  <si>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</si>
  <si>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</si>
  <si>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</si>
  <si>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</si>
  <si>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</si>
  <si>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</si>
  <si>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</si>
  <si>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</si>
  <si>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</si>
  <si>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</si>
  <si>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</si>
  <si>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</si>
  <si>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</si>
  <si>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</si>
  <si>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</si>
  <si>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</si>
  <si>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</si>
  <si>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</si>
  <si>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</si>
  <si>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</si>
  <si>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</si>
  <si>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</si>
  <si>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</si>
  <si>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</si>
  <si>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</si>
  <si>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</si>
  <si>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</si>
  <si>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</si>
  <si>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</si>
  <si>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</si>
  <si>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</si>
  <si>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</si>
  <si>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</si>
  <si>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</si>
  <si>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</si>
  <si>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</si>
  <si>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</si>
  <si>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</si>
  <si>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</si>
  <si>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</si>
  <si>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</si>
  <si>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</si>
  <si>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</si>
  <si>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</si>
  <si>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</si>
  <si>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</si>
  <si>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</si>
  <si>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</si>
  <si>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</si>
  <si>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</si>
  <si>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</si>
  <si>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</si>
  <si>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</si>
  <si>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</si>
  <si>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</si>
  <si>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</si>
  <si>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</si>
  <si>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</si>
  <si>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</si>
  <si>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</si>
  <si>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</si>
  <si>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</si>
  <si>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</si>
  <si>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</si>
  <si>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</si>
  <si>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</si>
  <si>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</si>
  <si>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</si>
  <si>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</si>
  <si>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</si>
  <si>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</si>
  <si>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</si>
  <si>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</si>
  <si>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</si>
  <si>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</si>
  <si>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</si>
  <si>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</si>
  <si>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</si>
  <si>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</si>
  <si>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</si>
  <si>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</si>
  <si>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</si>
  <si>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</si>
  <si>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</si>
  <si>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</si>
  <si>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</si>
  <si>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</si>
  <si>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</si>
  <si>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</si>
  <si>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</si>
  <si>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</si>
  <si>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</si>
  <si>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</si>
  <si>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</si>
  <si>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</si>
  <si>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</si>
  <si>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</si>
  <si>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</si>
  <si>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</si>
  <si>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</si>
  <si>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</si>
  <si>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</si>
  <si>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</si>
  <si>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</si>
  <si>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</si>
  <si>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</si>
  <si>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</si>
  <si>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</si>
  <si>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</si>
  <si>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</si>
  <si>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</si>
  <si>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</si>
  <si>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</si>
  <si>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</si>
  <si>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</si>
  <si>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</si>
  <si>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</si>
  <si>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</si>
  <si>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</si>
  <si>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</si>
  <si>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</si>
  <si>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</si>
  <si>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</si>
  <si>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</si>
  <si>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</si>
  <si>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</si>
  <si>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</si>
  <si>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</si>
  <si>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</si>
  <si>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</si>
  <si>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</si>
  <si>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</si>
  <si>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</si>
  <si>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</si>
  <si>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</si>
  <si>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</si>
  <si>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</si>
  <si>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</si>
  <si>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</si>
  <si>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</si>
  <si>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</si>
  <si>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</si>
  <si>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</si>
  <si>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</si>
  <si>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</si>
  <si>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</si>
  <si>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</si>
  <si>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</si>
  <si>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</si>
  <si>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</si>
  <si>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</si>
  <si>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</si>
  <si>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</si>
  <si>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</si>
  <si>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</si>
  <si>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</si>
  <si>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</si>
  <si>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</si>
  <si>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</si>
  <si>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</si>
  <si>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</si>
  <si>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</si>
  <si>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</si>
  <si>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</si>
  <si>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</si>
  <si>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</si>
  <si>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</si>
  <si>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</si>
  <si>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</si>
  <si>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</si>
  <si>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</si>
  <si>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</si>
  <si>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</si>
  <si>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</si>
  <si>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</si>
  <si>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</si>
  <si>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</si>
  <si>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</si>
  <si>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</si>
  <si>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</si>
  <si>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</si>
  <si>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</si>
  <si>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</si>
  <si>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</si>
  <si>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</si>
  <si>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</si>
  <si>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</si>
  <si>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</si>
  <si>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</si>
  <si>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</si>
  <si>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</si>
  <si>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</si>
  <si>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</si>
  <si>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</si>
  <si>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</si>
  <si>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</si>
  <si>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</si>
  <si>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</si>
  <si>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</si>
  <si>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</si>
  <si>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</si>
  <si>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</si>
  <si>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</si>
  <si>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</si>
  <si>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</si>
  <si>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</si>
  <si>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</si>
  <si>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</si>
  <si>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</si>
  <si>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</si>
  <si>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</si>
  <si>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</si>
  <si>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</si>
  <si>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</si>
  <si>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</si>
  <si>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</si>
  <si>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</si>
  <si>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</si>
  <si>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</si>
  <si>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</si>
  <si>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</si>
  <si>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</si>
  <si>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</si>
  <si>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</si>
  <si>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</si>
  <si>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</si>
  <si>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</si>
  <si>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</si>
  <si>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</si>
  <si>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</si>
  <si>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</si>
  <si>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</si>
  <si>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</si>
  <si>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</si>
  <si>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</si>
  <si>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</si>
  <si>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</si>
  <si>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</si>
  <si>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</si>
  <si>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</si>
  <si>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</si>
  <si>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</si>
  <si>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</si>
  <si>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</si>
  <si>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</si>
  <si>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</si>
  <si>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</si>
  <si>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</si>
  <si>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</si>
  <si>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</si>
  <si>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</si>
  <si>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</si>
  <si>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</si>
  <si>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</si>
  <si>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</si>
  <si>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</si>
  <si>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</si>
  <si>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</si>
  <si>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</si>
  <si>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</si>
  <si>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</si>
  <si>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</si>
  <si>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</si>
  <si>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</si>
  <si>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</si>
  <si>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</si>
  <si>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</si>
  <si>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</si>
  <si>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</si>
  <si>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</si>
  <si>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</si>
  <si>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</si>
  <si>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</si>
  <si>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</si>
  <si>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</si>
  <si>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</si>
  <si>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</si>
  <si>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</si>
  <si>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</si>
  <si>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</si>
  <si>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</si>
  <si>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</si>
  <si>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</si>
  <si>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</si>
  <si>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</si>
  <si>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</si>
  <si>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</si>
  <si>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</si>
  <si>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</si>
  <si>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</si>
  <si>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</si>
  <si>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</si>
  <si>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</si>
  <si>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</si>
  <si>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</si>
  <si>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</si>
  <si>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</si>
  <si>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</si>
  <si>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</si>
  <si>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</si>
  <si>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</si>
  <si>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</si>
  <si>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</si>
  <si>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</si>
  <si>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</si>
  <si>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</si>
  <si>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</si>
  <si>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</si>
  <si>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</si>
  <si>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</si>
  <si>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</si>
  <si>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</si>
  <si>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</si>
  <si>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</si>
  <si>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</si>
  <si>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</si>
  <si>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</si>
  <si>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</si>
  <si>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</si>
  <si>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</si>
  <si>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</si>
  <si>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</si>
  <si>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</si>
  <si>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</si>
  <si>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</si>
  <si>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</si>
  <si>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</si>
  <si>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</si>
  <si>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</si>
  <si>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</si>
  <si>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</si>
  <si>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</si>
  <si>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</si>
  <si>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</si>
  <si>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</si>
  <si>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</si>
  <si>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</si>
  <si>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</si>
  <si>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</si>
  <si>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</si>
  <si>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</si>
  <si>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</si>
  <si>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</si>
  <si>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</si>
  <si>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</si>
  <si>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</si>
  <si>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</si>
  <si>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</si>
  <si>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</si>
  <si>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</si>
  <si>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</si>
  <si>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</si>
  <si>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</si>
  <si>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</si>
  <si>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</si>
  <si>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</si>
  <si>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</si>
  <si>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</si>
  <si>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</si>
  <si>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</si>
  <si>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</si>
  <si>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</si>
  <si>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</si>
  <si>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</si>
  <si>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</si>
  <si>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</si>
  <si>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</si>
  <si>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</si>
  <si>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</si>
  <si>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</si>
  <si>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</si>
  <si>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</si>
  <si>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</si>
  <si>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</si>
  <si>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</si>
  <si>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</si>
  <si>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</si>
  <si>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</si>
  <si>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</si>
  <si>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</si>
  <si>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</si>
  <si>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</si>
  <si>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</si>
  <si>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</si>
  <si>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</si>
  <si>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</si>
  <si>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</si>
  <si>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</si>
  <si>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</si>
  <si>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</si>
  <si>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</si>
  <si>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</si>
  <si>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</si>
  <si>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</si>
  <si>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</si>
  <si>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</si>
  <si>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</si>
  <si>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</si>
  <si>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</si>
  <si>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</si>
  <si>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</si>
  <si>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</si>
  <si>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</si>
  <si>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</si>
  <si>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</si>
  <si>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</si>
  <si>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</si>
  <si>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</si>
  <si>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</si>
  <si>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</si>
  <si>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</si>
  <si>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</si>
  <si>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</si>
  <si>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</si>
  <si>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</si>
  <si>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</si>
  <si>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</si>
  <si>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</si>
  <si>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</si>
  <si>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</si>
  <si>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</si>
  <si>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</si>
  <si>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</si>
  <si>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</si>
  <si>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</si>
  <si>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</si>
  <si>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</si>
  <si>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</si>
  <si>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</si>
  <si>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</si>
  <si>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</si>
  <si>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</si>
  <si>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</si>
  <si>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</si>
  <si>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</si>
  <si>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</si>
  <si>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</si>
  <si>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</si>
  <si>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</si>
  <si>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</si>
  <si>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</si>
  <si>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</si>
  <si>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</si>
  <si>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</si>
  <si>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</si>
  <si>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</si>
  <si>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</si>
  <si>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</si>
  <si>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</si>
  <si>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</si>
  <si>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</si>
  <si>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</si>
  <si>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</si>
  <si>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</si>
  <si>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</si>
  <si>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</si>
  <si>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</si>
  <si>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</si>
  <si>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</si>
  <si>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</si>
  <si>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</si>
  <si>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</si>
  <si>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</si>
  <si>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</si>
  <si>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</si>
  <si>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</si>
  <si>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</si>
  <si>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</si>
  <si>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</si>
  <si>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</si>
  <si>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</si>
  <si>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</si>
  <si>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</si>
  <si>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</si>
  <si>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</si>
  <si>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</si>
  <si>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</si>
  <si>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</si>
  <si>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</si>
  <si>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</si>
  <si>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</si>
  <si>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</si>
  <si>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</si>
  <si>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</si>
  <si>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</si>
  <si>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</si>
  <si>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</si>
  <si>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</si>
  <si>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</si>
  <si>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</si>
  <si>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</si>
  <si>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</si>
  <si>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</si>
  <si>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</si>
  <si>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</si>
  <si>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</si>
  <si>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</si>
  <si>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</si>
  <si>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</si>
  <si>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</si>
  <si>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</si>
  <si>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</si>
  <si>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</si>
  <si>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</si>
  <si>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</si>
  <si>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</si>
  <si>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</si>
  <si>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</si>
  <si>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</si>
  <si>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</si>
  <si>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</si>
  <si>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</si>
  <si>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</si>
  <si>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</si>
  <si>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</si>
  <si>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</si>
  <si>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</si>
  <si>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</si>
  <si>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</si>
  <si>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</si>
  <si>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</si>
  <si>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</si>
  <si>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</si>
  <si>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</si>
  <si>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</si>
  <si>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</si>
  <si>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</si>
  <si>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</si>
  <si>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</si>
  <si>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</si>
  <si>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</si>
  <si>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</si>
  <si>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</si>
  <si>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</si>
  <si>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</si>
  <si>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</si>
  <si>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</si>
  <si>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</si>
  <si>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</si>
  <si>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</si>
  <si>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</si>
  <si>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</si>
  <si>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</si>
  <si>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</si>
  <si>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</si>
  <si>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</si>
  <si>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</si>
  <si>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</si>
  <si>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</si>
  <si>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</si>
  <si>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</si>
  <si>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</si>
  <si>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</si>
  <si>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</si>
  <si>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</si>
  <si>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</si>
  <si>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</si>
  <si>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</si>
  <si>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</si>
  <si>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</si>
  <si>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</si>
  <si>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</si>
  <si>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</si>
  <si>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</si>
  <si>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</si>
  <si>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</si>
  <si>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</si>
  <si>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</si>
  <si>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</si>
  <si>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</si>
  <si>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</si>
  <si>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</si>
  <si>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</si>
  <si>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</si>
  <si>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</si>
  <si>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</si>
  <si>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</si>
  <si>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</si>
  <si>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</si>
  <si>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</si>
  <si>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</si>
  <si>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</si>
  <si>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</si>
  <si>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</si>
  <si>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</si>
  <si>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</si>
  <si>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</si>
  <si>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</si>
  <si>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</si>
  <si>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</si>
  <si>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</si>
  <si>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</si>
  <si>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</si>
  <si>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</si>
  <si>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</si>
  <si>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</si>
  <si>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</si>
  <si>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</si>
  <si>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</si>
  <si>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</si>
  <si>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</si>
  <si>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</si>
  <si>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</si>
  <si>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</si>
  <si>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</si>
  <si>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</si>
  <si>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</si>
  <si>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</si>
  <si>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</si>
  <si>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</si>
  <si>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</si>
  <si>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</si>
  <si>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</si>
  <si>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</si>
  <si>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</si>
  <si>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</si>
  <si>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</si>
  <si>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</si>
  <si>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</si>
  <si>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</si>
  <si>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</si>
  <si>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</si>
  <si>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</si>
  <si>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</si>
  <si>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</si>
  <si>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</si>
  <si>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</si>
  <si>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</si>
  <si>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</si>
  <si>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</si>
  <si>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</si>
  <si>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</si>
  <si>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</si>
  <si>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</si>
  <si>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</si>
  <si>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</si>
  <si>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</si>
  <si>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</si>
  <si>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</si>
  <si>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</si>
  <si>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</si>
  <si>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</si>
  <si>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</si>
  <si>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</si>
  <si>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</si>
  <si>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</si>
  <si>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</si>
  <si>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</si>
  <si>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</si>
  <si>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</si>
  <si>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</si>
  <si>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</si>
  <si>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</si>
  <si>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</si>
  <si>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</si>
  <si>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</si>
  <si>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</si>
  <si>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</si>
  <si>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</si>
  <si>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</si>
  <si>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</si>
  <si>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</si>
  <si>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</si>
  <si>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</si>
  <si>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</si>
  <si>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</si>
  <si>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</si>
  <si>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</si>
  <si>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</si>
  <si>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</si>
  <si>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</si>
  <si>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</si>
  <si>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</si>
  <si>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</si>
  <si>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</si>
  <si>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</si>
  <si>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</si>
  <si>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</si>
  <si>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</si>
  <si>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</si>
  <si>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</si>
  <si>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</si>
  <si>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</si>
  <si>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</si>
  <si>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</si>
  <si>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</si>
  <si>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</si>
  <si>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</si>
  <si>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</si>
  <si>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</si>
  <si>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</si>
  <si>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</si>
  <si>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</si>
  <si>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</si>
  <si>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</si>
  <si>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</si>
  <si>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</si>
  <si>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</si>
  <si>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</si>
  <si>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</si>
  <si>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</si>
  <si>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</si>
  <si>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</si>
  <si>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</si>
  <si>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</si>
  <si>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</si>
  <si>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</si>
  <si>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</si>
  <si>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</si>
  <si>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</si>
  <si>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</si>
  <si>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</si>
  <si>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</si>
  <si>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</si>
  <si>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</si>
  <si>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</si>
  <si>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</si>
  <si>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</si>
  <si>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</si>
  <si>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</si>
  <si>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</si>
  <si>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</si>
  <si>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</si>
  <si>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</si>
  <si>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</si>
  <si>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</si>
  <si>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</si>
  <si>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</si>
  <si>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</si>
  <si>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</si>
  <si>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</si>
  <si>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</si>
  <si>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</si>
  <si>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</si>
  <si>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</si>
  <si>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</si>
  <si>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</si>
  <si>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</si>
  <si>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</si>
  <si>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</si>
  <si>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</si>
  <si>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</si>
  <si>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</si>
  <si>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</si>
  <si>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</si>
  <si>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</si>
  <si>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</si>
  <si>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</si>
  <si>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</si>
  <si>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</si>
  <si>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</si>
  <si>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</si>
  <si>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</si>
  <si>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</si>
  <si>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</si>
  <si>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</si>
  <si>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</si>
  <si>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</si>
  <si>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</si>
  <si>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</si>
  <si>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</si>
  <si>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</si>
  <si>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</si>
  <si>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</si>
  <si>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</si>
  <si>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</si>
  <si>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</si>
  <si>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</si>
  <si>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</si>
  <si>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</si>
  <si>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</si>
  <si>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</si>
  <si>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</si>
  <si>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</si>
  <si>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</si>
  <si>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</si>
  <si>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</si>
  <si>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</si>
  <si>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</si>
  <si>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</si>
  <si>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</si>
  <si>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</si>
  <si>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</si>
  <si>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</si>
  <si>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</si>
  <si>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</si>
  <si>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</si>
  <si>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</si>
  <si>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</si>
  <si>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</si>
  <si>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</si>
  <si>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</si>
  <si>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</si>
  <si>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</si>
  <si>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</si>
  <si>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</si>
  <si>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</si>
  <si>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</si>
  <si>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</si>
  <si>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</si>
  <si>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</si>
  <si>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</si>
  <si>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</si>
  <si>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</si>
  <si>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</si>
  <si>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</si>
  <si>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</si>
  <si>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</si>
  <si>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</si>
  <si>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</si>
  <si>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</si>
  <si>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</si>
  <si>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</si>
  <si>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</si>
  <si>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</si>
  <si>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</si>
  <si>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</si>
  <si>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</si>
  <si>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</si>
  <si>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</si>
  <si>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</si>
  <si>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</si>
  <si>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</si>
  <si>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</si>
  <si>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</si>
  <si>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</si>
  <si>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</si>
  <si>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</si>
  <si>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</si>
  <si>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</si>
  <si>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</si>
  <si>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</si>
  <si>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</si>
  <si>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</si>
  <si>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</si>
  <si>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</si>
  <si>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</si>
  <si>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</si>
  <si>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</si>
  <si>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</si>
  <si>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</si>
  <si>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</si>
  <si>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</si>
  <si>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</si>
  <si>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</si>
  <si>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</si>
  <si>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</si>
  <si>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</si>
  <si>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</si>
  <si>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</si>
  <si>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</si>
  <si>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</si>
  <si>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</si>
  <si>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</si>
  <si>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</si>
  <si>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</si>
  <si>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</si>
  <si>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</si>
  <si>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</si>
  <si>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</si>
  <si>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</si>
  <si>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</si>
  <si>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</si>
  <si>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</si>
  <si>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</si>
  <si>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</si>
  <si>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</si>
  <si>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</si>
  <si>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</si>
  <si>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</si>
  <si>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</si>
  <si>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</si>
  <si>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</si>
  <si>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</si>
  <si>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</si>
  <si>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</si>
  <si>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</si>
  <si>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</si>
  <si>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</si>
  <si>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</si>
  <si>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</si>
  <si>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</si>
  <si>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</si>
  <si>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</si>
  <si>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</si>
  <si>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</si>
  <si>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</si>
  <si>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</si>
  <si>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</si>
  <si>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</si>
  <si>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</si>
  <si>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</si>
  <si>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</si>
  <si>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</si>
  <si>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</si>
  <si>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</si>
  <si>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</si>
  <si>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</si>
  <si>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</si>
  <si>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</si>
  <si>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</si>
  <si>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</si>
  <si>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</si>
  <si>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</si>
  <si>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</si>
  <si>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</si>
  <si>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</si>
  <si>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</si>
  <si>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</si>
  <si>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</si>
  <si>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</si>
  <si>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</si>
  <si>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</si>
  <si>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</si>
  <si>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</si>
  <si>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</si>
  <si>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</si>
  <si>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</si>
  <si>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</si>
  <si>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</si>
  <si>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</si>
  <si>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</si>
  <si>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</si>
  <si>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</si>
  <si>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</si>
  <si>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</si>
  <si>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</si>
  <si>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</si>
  <si>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</si>
  <si>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</si>
  <si>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</si>
  <si>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</si>
  <si>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</si>
  <si>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</si>
  <si>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</si>
  <si>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</si>
  <si>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</si>
  <si>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</si>
  <si>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</si>
  <si>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</si>
  <si>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</si>
  <si>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</si>
  <si>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</si>
  <si>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</si>
  <si>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</si>
  <si>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</si>
  <si>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</si>
  <si>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</si>
  <si>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</si>
  <si>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</si>
  <si>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</si>
  <si>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</si>
  <si>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</si>
  <si>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</si>
  <si>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</si>
  <si>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</si>
  <si>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</si>
  <si>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</si>
  <si>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</si>
  <si>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</si>
  <si>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</si>
  <si>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</si>
  <si>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</si>
  <si>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</si>
  <si>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</si>
  <si>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</si>
  <si>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</si>
  <si>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</si>
  <si>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</si>
  <si>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</si>
  <si>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</si>
  <si>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</si>
  <si>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</si>
  <si>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</si>
  <si>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</si>
  <si>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</si>
  <si>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</si>
  <si>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</si>
  <si>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</si>
  <si>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</si>
  <si>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</si>
  <si>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</si>
  <si>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</si>
  <si>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</si>
  <si>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</si>
  <si>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</si>
  <si>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</si>
  <si>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</si>
  <si>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</si>
  <si>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</si>
  <si>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</si>
  <si>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</si>
  <si>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</si>
  <si>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</si>
  <si>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</si>
  <si>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</si>
  <si>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</si>
  <si>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</si>
  <si>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</si>
  <si>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</si>
  <si>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</si>
  <si>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</si>
  <si>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</si>
  <si>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</si>
  <si>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</si>
  <si>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</si>
  <si>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</si>
  <si>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</si>
  <si>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</si>
  <si>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</si>
  <si>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</si>
  <si>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</si>
  <si>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</si>
  <si>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</si>
  <si>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</si>
  <si>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</si>
  <si>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</si>
  <si>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</si>
  <si>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</si>
  <si>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</si>
  <si>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</si>
  <si>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</si>
  <si>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</si>
  <si>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</si>
  <si>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</si>
  <si>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</si>
  <si>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</si>
  <si>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</si>
  <si>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</si>
  <si>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</si>
  <si>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</si>
  <si>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</si>
  <si>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</si>
  <si>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</si>
  <si>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</si>
  <si>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</si>
  <si>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</si>
  <si>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</si>
  <si>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</si>
  <si>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</si>
  <si>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</si>
  <si>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</si>
  <si>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</si>
  <si>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</si>
  <si>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</si>
  <si>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</si>
  <si>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</si>
  <si>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</si>
  <si>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</si>
  <si>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</si>
  <si>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</si>
  <si>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</si>
  <si>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</si>
  <si>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</si>
  <si>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</si>
  <si>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</si>
  <si>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</si>
  <si>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</si>
  <si>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</si>
  <si>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</si>
  <si>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</si>
  <si>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</si>
  <si>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</si>
  <si>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</si>
  <si>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</si>
  <si>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</si>
  <si>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</si>
  <si>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</si>
  <si>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</si>
  <si>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</si>
  <si>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</si>
  <si>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</si>
  <si>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</si>
  <si>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</si>
  <si>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</si>
  <si>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</si>
  <si>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</si>
  <si>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</si>
  <si>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</si>
  <si>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</si>
  <si>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</si>
  <si>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</si>
  <si>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</si>
  <si>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</si>
  <si>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</si>
  <si>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</si>
  <si>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</si>
  <si>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</si>
  <si>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</si>
  <si>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</si>
  <si>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</si>
  <si>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</si>
  <si>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</si>
  <si>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</si>
  <si>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</si>
  <si>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</si>
  <si>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</si>
  <si>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</si>
  <si>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</si>
  <si>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</si>
  <si>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</si>
  <si>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</si>
  <si>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</si>
  <si>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</si>
  <si>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</si>
  <si>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</si>
  <si>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</si>
  <si>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</si>
  <si>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</si>
  <si>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</si>
  <si>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</si>
  <si>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</si>
  <si>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</si>
  <si>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</si>
  <si>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</si>
  <si>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</si>
  <si>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</si>
  <si>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</si>
  <si>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</si>
  <si>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</si>
  <si>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</si>
  <si>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</si>
  <si>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</si>
  <si>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</si>
  <si>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</si>
  <si>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</si>
  <si>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</si>
  <si>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</si>
  <si>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</si>
  <si>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</si>
  <si>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</si>
  <si>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</si>
  <si>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</si>
  <si>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</si>
  <si>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</si>
  <si>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</si>
  <si>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</si>
  <si>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</si>
  <si>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</si>
  <si>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</si>
  <si>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</si>
  <si>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</si>
  <si>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</si>
  <si>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</si>
  <si>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</si>
  <si>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</si>
  <si>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</si>
  <si>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</si>
  <si>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</si>
  <si>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</si>
  <si>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</si>
  <si>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</si>
  <si>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</si>
  <si>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</si>
  <si>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</si>
  <si>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</si>
  <si>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</si>
  <si>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</si>
  <si>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</si>
  <si>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</si>
  <si>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</si>
  <si>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</si>
  <si>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</si>
  <si>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</si>
  <si>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</si>
  <si>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</si>
  <si>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</si>
  <si>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</si>
  <si>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</si>
  <si>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</si>
  <si>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</si>
  <si>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</si>
  <si>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</si>
  <si>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</si>
  <si>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</si>
  <si>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</si>
  <si>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</si>
  <si>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</si>
  <si>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</si>
  <si>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</si>
  <si>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</si>
  <si>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</si>
  <si>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</si>
  <si>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</si>
  <si>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</si>
  <si>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</si>
  <si>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</si>
  <si>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</si>
  <si>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</si>
  <si>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</si>
  <si>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</si>
  <si>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</si>
  <si>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</si>
  <si>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</si>
  <si>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</si>
  <si>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</si>
  <si>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</si>
  <si>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</si>
  <si>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</si>
  <si>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</si>
  <si>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</si>
  <si>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</si>
  <si>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</si>
  <si>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</si>
  <si>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</si>
  <si>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</si>
  <si>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</si>
  <si>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</si>
  <si>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</si>
  <si>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</si>
  <si>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</si>
  <si>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</si>
  <si>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</si>
  <si>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</si>
  <si>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</si>
  <si>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</si>
  <si>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</si>
  <si>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</si>
  <si>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</si>
  <si>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</si>
  <si>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</si>
  <si>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</si>
  <si>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</si>
  <si>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</si>
  <si>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</si>
  <si>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</si>
  <si>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</si>
  <si>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</si>
  <si>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</si>
  <si>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</si>
  <si>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</si>
  <si>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</si>
  <si>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</si>
  <si>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</si>
  <si>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</si>
  <si>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</si>
  <si>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</si>
  <si>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</si>
  <si>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</si>
  <si>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</si>
  <si>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</si>
  <si>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</si>
  <si>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</si>
  <si>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</si>
  <si>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</si>
  <si>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</si>
  <si>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</si>
  <si>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</si>
  <si>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</si>
  <si>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</si>
  <si>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</si>
  <si>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</si>
  <si>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</si>
  <si>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</si>
  <si>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</si>
  <si>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</si>
  <si>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</si>
  <si>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</si>
  <si>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</si>
  <si>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</si>
  <si>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</si>
  <si>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</si>
  <si>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</si>
  <si>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</si>
  <si>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</si>
  <si>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</si>
  <si>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</si>
  <si>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</si>
  <si>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</si>
  <si>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</si>
  <si>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</si>
  <si>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</si>
  <si>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</si>
  <si>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</si>
  <si>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</si>
  <si>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</si>
  <si>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</si>
  <si>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</si>
  <si>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</si>
  <si>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</si>
  <si>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</si>
  <si>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</si>
  <si>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</si>
  <si>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</si>
  <si>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</si>
  <si>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</si>
  <si>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</si>
  <si>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</si>
  <si>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</si>
  <si>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</si>
  <si>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</si>
  <si>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</si>
  <si>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</si>
  <si>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</si>
  <si>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</si>
  <si>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</si>
  <si>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</si>
  <si>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</si>
  <si>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</si>
  <si>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</si>
  <si>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</si>
  <si>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</si>
  <si>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</si>
  <si>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</si>
  <si>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</si>
  <si>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</si>
  <si>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</si>
  <si>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</si>
  <si>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</si>
  <si>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</si>
  <si>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</si>
  <si>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</si>
  <si>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</si>
  <si>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</si>
  <si>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</si>
  <si>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</si>
  <si>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</si>
  <si>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</si>
  <si>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</si>
  <si>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</si>
  <si>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</si>
  <si>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</si>
  <si>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</si>
  <si>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</si>
  <si>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</si>
  <si>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</si>
  <si>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</si>
  <si>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</si>
  <si>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</si>
  <si>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</si>
  <si>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</si>
  <si>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</si>
  <si>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</si>
  <si>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</si>
  <si>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</si>
  <si>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</si>
  <si>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</si>
  <si>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</si>
  <si>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</si>
  <si>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</si>
  <si>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</si>
  <si>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</si>
  <si>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</si>
  <si>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</si>
  <si>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</si>
  <si>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</si>
  <si>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</si>
  <si>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</si>
  <si>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</si>
  <si>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</si>
  <si>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</si>
  <si>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</si>
  <si>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</si>
  <si>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</si>
  <si>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</si>
  <si>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</si>
  <si>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</si>
  <si>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</si>
  <si>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</si>
  <si>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</si>
  <si>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</si>
  <si>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</si>
  <si>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</si>
  <si>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</si>
  <si>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</si>
  <si>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</si>
  <si>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</si>
  <si>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</si>
  <si>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</si>
  <si>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</si>
  <si>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</si>
  <si>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</si>
  <si>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</si>
  <si>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</si>
  <si>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</si>
  <si>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</si>
  <si>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</si>
  <si>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</si>
  <si>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</si>
  <si>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</si>
  <si>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</si>
  <si>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</si>
  <si>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</si>
  <si>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</si>
  <si>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</si>
  <si>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</si>
  <si>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</si>
  <si>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</si>
  <si>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</si>
  <si>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</si>
  <si>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</si>
  <si>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</si>
  <si>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</si>
  <si>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</si>
  <si>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</si>
  <si>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</si>
  <si>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</si>
  <si>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</si>
  <si>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</si>
  <si>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</si>
  <si>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</si>
  <si>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</si>
  <si>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</si>
  <si>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</si>
  <si>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</si>
  <si>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</si>
  <si>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</si>
  <si>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</si>
  <si>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</si>
  <si>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</si>
  <si>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</si>
  <si>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</si>
  <si>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</si>
  <si>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</si>
  <si>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</si>
  <si>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</si>
  <si>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</si>
  <si>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</si>
  <si>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</si>
  <si>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</si>
  <si>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</si>
  <si>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</si>
  <si>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</si>
  <si>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</si>
  <si>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</si>
  <si>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</si>
  <si>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</si>
  <si>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</si>
  <si>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</si>
  <si>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</si>
  <si>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</si>
  <si>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</si>
  <si>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</si>
  <si>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</si>
  <si>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</si>
  <si>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</si>
  <si>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</si>
  <si>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</si>
  <si>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</si>
  <si>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</si>
  <si>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</si>
  <si>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</si>
  <si>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</si>
  <si>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</si>
  <si>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</si>
  <si>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</si>
  <si>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</si>
  <si>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</si>
  <si>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</si>
  <si>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</si>
  <si>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</si>
  <si>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</si>
  <si>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</si>
  <si>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</si>
  <si>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</si>
  <si>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</si>
  <si>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</si>
  <si>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</si>
  <si>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</si>
  <si>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</si>
  <si>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</si>
  <si>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</si>
  <si>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</si>
  <si>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</si>
  <si>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</si>
  <si>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</si>
  <si>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</si>
  <si>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</si>
  <si>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</si>
  <si>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</si>
  <si>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</si>
  <si>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</si>
  <si>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</si>
  <si>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</si>
  <si>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</si>
  <si>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</si>
  <si>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</si>
  <si>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</si>
  <si>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</si>
  <si>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</si>
  <si>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</si>
  <si>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</si>
  <si>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</si>
  <si>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</si>
  <si>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</si>
  <si>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</si>
  <si>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</si>
  <si>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</si>
  <si>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</si>
  <si>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</si>
  <si>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</si>
  <si>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</si>
  <si>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</si>
  <si>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</si>
  <si>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</si>
  <si>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</si>
  <si>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</si>
  <si>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</si>
  <si>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</si>
  <si>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</si>
  <si>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</si>
  <si>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</si>
  <si>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</si>
  <si>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</si>
  <si>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</si>
  <si>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</si>
  <si>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</si>
  <si>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</si>
  <si>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</si>
  <si>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</si>
  <si>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</si>
  <si>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</si>
  <si>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</si>
  <si>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</si>
  <si>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</si>
  <si>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</si>
  <si>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</si>
  <si>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</si>
  <si>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</si>
  <si>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</si>
  <si>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</si>
  <si>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</si>
  <si>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</si>
  <si>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</si>
  <si>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</si>
  <si>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</si>
  <si>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</si>
  <si>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</si>
  <si>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</si>
  <si>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</si>
  <si>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</si>
  <si>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</si>
  <si>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</si>
  <si>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</si>
  <si>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</si>
  <si>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</si>
  <si>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</si>
  <si>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</si>
  <si>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</si>
  <si>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</si>
  <si>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</si>
  <si>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</si>
  <si>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</si>
  <si>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</si>
  <si>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</si>
  <si>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</si>
  <si>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</si>
  <si>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</si>
  <si>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</si>
  <si>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</si>
  <si>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</si>
  <si>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</si>
  <si>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</si>
  <si>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</si>
  <si>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</si>
  <si>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</si>
  <si>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</si>
  <si>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</si>
  <si>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</si>
  <si>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</si>
  <si>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</si>
  <si>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</si>
  <si>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</si>
  <si>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</si>
  <si>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</si>
  <si>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</si>
  <si>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</si>
  <si>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</si>
  <si>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</si>
  <si>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</si>
  <si>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</si>
  <si>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</si>
  <si>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</si>
  <si>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</si>
  <si>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</si>
  <si>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</si>
  <si>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</si>
  <si>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</si>
  <si>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</si>
  <si>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</si>
  <si>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</si>
  <si>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</si>
  <si>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</si>
  <si>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</si>
  <si>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</si>
  <si>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</si>
  <si>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</si>
  <si>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</si>
  <si>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</si>
  <si>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</si>
  <si>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</si>
  <si>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</si>
  <si>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</si>
  <si>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</si>
  <si>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</si>
  <si>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</si>
  <si>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</si>
  <si>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</si>
  <si>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</si>
  <si>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</si>
  <si>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</si>
  <si>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</si>
  <si>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</si>
  <si>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</si>
  <si>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</si>
  <si>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</si>
  <si>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</si>
  <si>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</si>
  <si>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</si>
  <si>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</si>
  <si>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</si>
  <si>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</si>
  <si>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</si>
  <si>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</si>
  <si>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</si>
  <si>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</si>
  <si>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</si>
  <si>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</si>
  <si>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</si>
  <si>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</si>
  <si>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</si>
  <si>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</si>
  <si>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</si>
  <si>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</si>
  <si>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</si>
  <si>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</si>
  <si>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</si>
  <si>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</si>
  <si>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</si>
  <si>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</si>
  <si>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</si>
  <si>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</si>
  <si>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</si>
  <si>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</si>
  <si>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</si>
  <si>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</si>
  <si>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</si>
  <si>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</si>
  <si>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</si>
  <si>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</si>
  <si>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</si>
  <si>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</si>
  <si>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</si>
  <si>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</si>
  <si>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</si>
  <si>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</si>
  <si>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</si>
  <si>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</si>
  <si>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</si>
  <si>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</si>
  <si>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</si>
  <si>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</si>
  <si>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</si>
  <si>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</si>
  <si>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</si>
  <si>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</si>
  <si>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</si>
  <si>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</si>
  <si>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</si>
  <si>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</si>
  <si>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</si>
  <si>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</si>
  <si>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</si>
  <si>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</si>
  <si>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</si>
  <si>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</si>
  <si>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</si>
  <si>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</si>
  <si>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</si>
  <si>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</si>
  <si>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</si>
  <si>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</si>
  <si>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</si>
  <si>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</si>
  <si>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</si>
  <si>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</si>
  <si>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</si>
  <si>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</si>
  <si>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</si>
  <si>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</si>
  <si>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</si>
  <si>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</si>
  <si>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</si>
  <si>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</si>
  <si>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</si>
  <si>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</si>
  <si>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</si>
  <si>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</si>
  <si>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</si>
  <si>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</si>
  <si>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</si>
  <si>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</si>
  <si>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</si>
  <si>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</si>
  <si>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</si>
  <si>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</si>
  <si>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</si>
  <si>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</si>
  <si>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</si>
  <si>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</si>
  <si>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</si>
  <si>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</si>
  <si>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</si>
  <si>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</si>
  <si>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</si>
  <si>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</si>
  <si>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</si>
  <si>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</si>
  <si>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</si>
  <si>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</si>
  <si>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</si>
  <si>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</si>
  <si>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</si>
  <si>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</si>
  <si>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</si>
  <si>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</si>
  <si>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</si>
  <si>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</si>
  <si>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</si>
  <si>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</si>
  <si>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</si>
  <si>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</si>
  <si>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</si>
  <si>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</si>
  <si>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</si>
  <si>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</si>
  <si>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</si>
  <si>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</si>
  <si>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</si>
  <si>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</si>
  <si>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</si>
  <si>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</si>
  <si>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</si>
  <si>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</si>
  <si>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</si>
  <si>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</si>
  <si>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</si>
  <si>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</si>
  <si>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</si>
  <si>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</si>
  <si>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</si>
  <si>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</si>
  <si>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</si>
  <si>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</si>
  <si>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</si>
  <si>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</si>
  <si>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</si>
  <si>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</si>
  <si>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</si>
  <si>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</si>
  <si>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</si>
  <si>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</si>
  <si>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</si>
  <si>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</si>
  <si>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</si>
  <si>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</si>
  <si>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</si>
  <si>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</si>
  <si>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</si>
  <si>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</si>
  <si>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</si>
  <si>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</si>
  <si>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</si>
  <si>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</si>
  <si>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</si>
  <si>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</si>
  <si>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</si>
  <si>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</si>
  <si>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</si>
  <si>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</si>
  <si>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</si>
  <si>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</si>
  <si>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</si>
  <si>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</si>
  <si>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</si>
  <si>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</si>
  <si>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</si>
  <si>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</si>
  <si>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</si>
  <si>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</si>
  <si>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</si>
  <si>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</si>
  <si>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</si>
  <si>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</si>
  <si>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</si>
  <si>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</si>
  <si>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</si>
  <si>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</si>
  <si>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</si>
  <si>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</si>
  <si>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</si>
  <si>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</si>
  <si>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</si>
  <si>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</si>
  <si>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</si>
  <si>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</si>
  <si>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</si>
  <si>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</si>
  <si>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</si>
  <si>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</si>
  <si>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</si>
  <si>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</si>
  <si>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</si>
  <si>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</si>
  <si>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</si>
  <si>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</si>
  <si>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</si>
  <si>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</si>
  <si>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</si>
  <si>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</si>
  <si>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</si>
  <si>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</si>
  <si>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</si>
  <si>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</si>
  <si>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</si>
  <si>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</si>
  <si>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</si>
  <si>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</si>
  <si>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</si>
  <si>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</si>
  <si>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</si>
  <si>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</si>
  <si>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</si>
  <si>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</si>
  <si>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</si>
  <si>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</si>
  <si>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</si>
  <si>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</si>
  <si>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</si>
  <si>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</si>
  <si>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</si>
  <si>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</si>
  <si>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</si>
  <si>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</si>
  <si>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</si>
  <si>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</si>
  <si>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</si>
  <si>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</si>
  <si>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</si>
  <si>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</si>
  <si>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</si>
  <si>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</si>
  <si>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</si>
  <si>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</si>
  <si>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</si>
  <si>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</si>
  <si>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</si>
  <si>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</si>
  <si>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</si>
  <si>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</si>
  <si>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</si>
  <si>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</si>
  <si>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</si>
  <si>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</si>
  <si>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</si>
  <si>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</si>
  <si>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</si>
  <si>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</si>
  <si>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</si>
  <si>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</si>
  <si>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</si>
  <si>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</si>
  <si>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</si>
  <si>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</si>
  <si>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</si>
  <si>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</si>
  <si>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</si>
  <si>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</si>
  <si>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</si>
  <si>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</si>
  <si>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</si>
  <si>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</si>
  <si>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</si>
  <si>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</si>
  <si>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</si>
  <si>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</si>
  <si>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</si>
  <si>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</si>
  <si>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</si>
  <si>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</si>
  <si>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</si>
  <si>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</si>
  <si>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</si>
  <si>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</si>
  <si>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</si>
  <si>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</si>
  <si>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</si>
  <si>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</si>
  <si>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</si>
  <si>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</si>
  <si>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</si>
  <si>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</si>
  <si>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</si>
  <si>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</si>
  <si>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</si>
  <si>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</si>
  <si>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</si>
  <si>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</si>
  <si>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</si>
  <si>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</si>
  <si>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</si>
  <si>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</si>
  <si>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</si>
  <si>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</si>
  <si>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</si>
  <si>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</si>
  <si>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</si>
  <si>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</si>
  <si>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</si>
  <si>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</si>
  <si>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</si>
  <si>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</si>
  <si>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</si>
  <si>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</si>
  <si>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</si>
  <si>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</si>
  <si>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</si>
  <si>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</si>
  <si>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</si>
  <si>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</si>
  <si>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</si>
  <si>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</si>
  <si>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</si>
  <si>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</si>
  <si>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</si>
  <si>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</si>
  <si>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</si>
  <si>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</si>
  <si>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</si>
  <si>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</si>
  <si>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</si>
  <si>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</si>
  <si>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</si>
  <si>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</si>
  <si>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</si>
  <si>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</si>
  <si>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</si>
  <si>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</si>
  <si>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</si>
  <si>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</si>
  <si>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</si>
  <si>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</si>
  <si>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</si>
  <si>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</si>
  <si>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</si>
  <si>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</si>
  <si>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</si>
  <si>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</si>
  <si>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</si>
  <si>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</si>
  <si>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</si>
  <si>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</si>
  <si>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</si>
  <si>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</si>
  <si>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</si>
  <si>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</si>
  <si>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</si>
  <si>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</si>
  <si>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</si>
  <si>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</si>
  <si>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</si>
  <si>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</si>
  <si>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</si>
  <si>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</si>
  <si>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</si>
  <si>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</si>
  <si>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</si>
  <si>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</si>
  <si>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</si>
  <si>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</si>
  <si>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</si>
  <si>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</si>
  <si>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</si>
  <si>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</si>
  <si>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</si>
  <si>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</si>
  <si>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</si>
  <si>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</si>
  <si>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</si>
  <si>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</si>
  <si>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</si>
  <si>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</si>
  <si>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</si>
  <si>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</si>
  <si>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</si>
  <si>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</si>
  <si>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</si>
  <si>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</si>
  <si>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</si>
  <si>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</si>
  <si>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</si>
  <si>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</si>
  <si>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</si>
  <si>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</si>
  <si>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</si>
  <si>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</si>
  <si>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</si>
  <si>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</si>
  <si>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</si>
  <si>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</si>
  <si>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</si>
  <si>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</si>
  <si>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</si>
  <si>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</si>
  <si>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</si>
  <si>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</si>
  <si>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</si>
  <si>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</si>
  <si>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</si>
  <si>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</si>
  <si>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</si>
  <si>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</si>
  <si>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</si>
  <si>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</si>
  <si>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</si>
  <si>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</si>
  <si>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</si>
  <si>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</si>
  <si>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</si>
  <si>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</si>
  <si>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</si>
  <si>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</si>
  <si>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</si>
  <si>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</si>
  <si>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</si>
  <si>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</si>
  <si>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</si>
  <si>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</si>
  <si>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</si>
  <si>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</si>
  <si>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</si>
  <si>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</si>
  <si>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</si>
  <si>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</si>
  <si>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</si>
  <si>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</si>
  <si>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</si>
  <si>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</si>
  <si>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</si>
  <si>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</si>
  <si>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</si>
  <si>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</si>
  <si>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</si>
  <si>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</si>
  <si>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</si>
  <si>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</si>
  <si>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</si>
  <si>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</si>
  <si>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</si>
  <si>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</si>
  <si>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</si>
  <si>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</si>
  <si>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</si>
  <si>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</si>
  <si>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</si>
  <si>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</si>
  <si>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</si>
  <si>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</si>
  <si>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</si>
  <si>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</si>
  <si>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</si>
  <si>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</si>
  <si>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</si>
  <si>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</si>
  <si>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</si>
  <si>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</si>
  <si>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</si>
  <si>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</si>
  <si>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</si>
  <si>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</si>
  <si>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</si>
  <si>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</si>
  <si>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</si>
  <si>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</si>
  <si>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</si>
  <si>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</si>
  <si>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</si>
  <si>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</si>
  <si>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</si>
  <si>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</si>
  <si>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</si>
  <si>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</si>
  <si>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</si>
  <si>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</si>
  <si>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</si>
  <si>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</si>
  <si>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</si>
  <si>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</si>
  <si>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</si>
  <si>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</si>
  <si>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</si>
  <si>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</si>
  <si>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</si>
  <si>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</si>
  <si>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</si>
  <si>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</si>
  <si>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</si>
  <si>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</si>
  <si>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</si>
  <si>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</si>
  <si>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</si>
  <si>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</si>
  <si>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</si>
  <si>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</si>
  <si>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</si>
  <si>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</si>
  <si>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</si>
  <si>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</si>
  <si>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</si>
  <si>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</si>
  <si>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</si>
  <si>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</si>
  <si>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</si>
  <si>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</si>
  <si>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</si>
  <si>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</si>
  <si>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</si>
  <si>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</si>
  <si>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</si>
  <si>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</si>
  <si>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</si>
  <si>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</si>
  <si>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</si>
  <si>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</si>
  <si>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</si>
  <si>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</si>
  <si>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</si>
  <si>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</si>
  <si>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</si>
  <si>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</si>
  <si>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</si>
  <si>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</si>
  <si>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</si>
  <si>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</si>
  <si>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</si>
  <si>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</si>
  <si>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</si>
  <si>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</si>
  <si>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</si>
  <si>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</si>
  <si>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</si>
  <si>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</si>
  <si>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</si>
  <si>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</si>
  <si>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</si>
  <si>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</si>
  <si>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</si>
  <si>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</si>
  <si>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</si>
  <si>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</si>
  <si>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</si>
  <si>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</si>
  <si>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</si>
  <si>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</si>
  <si>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</si>
  <si>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</si>
  <si>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</si>
  <si>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</si>
  <si>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</si>
  <si>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</si>
  <si>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</si>
  <si>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</si>
  <si>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</si>
  <si>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</si>
  <si>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</si>
  <si>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</si>
  <si>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</si>
  <si>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</si>
  <si>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</si>
  <si>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</si>
  <si>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</si>
  <si>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</si>
  <si>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</si>
  <si>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</si>
  <si>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</si>
  <si>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</si>
  <si>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</si>
  <si>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</si>
  <si>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</si>
  <si>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</si>
  <si>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</si>
  <si>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</si>
  <si>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</si>
  <si>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</si>
  <si>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</si>
  <si>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</si>
  <si>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</si>
  <si>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</si>
  <si>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</si>
  <si>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</si>
  <si>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</si>
  <si>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</si>
  <si>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</si>
  <si>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</si>
  <si>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</si>
  <si>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</si>
  <si>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</si>
  <si>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</si>
  <si>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</si>
  <si>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</si>
  <si>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</si>
  <si>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</si>
  <si>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</si>
  <si>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</si>
  <si>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</si>
  <si>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</si>
  <si>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</si>
  <si>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</si>
  <si>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</si>
  <si>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</si>
  <si>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</si>
  <si>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</si>
  <si>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</si>
  <si>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</si>
  <si>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</si>
  <si>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</si>
  <si>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</si>
  <si>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</si>
  <si>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</si>
  <si>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</si>
  <si>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</si>
  <si>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</si>
  <si>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</si>
  <si>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</si>
  <si>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</si>
  <si>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</si>
  <si>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</si>
  <si>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</si>
  <si>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</si>
  <si>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</si>
  <si>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</si>
  <si>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</si>
  <si>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</si>
  <si>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</si>
  <si>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</si>
  <si>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</si>
  <si>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</si>
  <si>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</si>
  <si>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</si>
  <si>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</si>
  <si>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</si>
  <si>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</si>
  <si>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</si>
  <si>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</si>
  <si>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</si>
  <si>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</si>
  <si>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</si>
  <si>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</si>
  <si>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</si>
  <si>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</si>
  <si>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</si>
  <si>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</si>
  <si>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</si>
  <si>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</si>
  <si>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</si>
  <si>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</si>
  <si>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</si>
  <si>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</si>
  <si>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</si>
  <si>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</si>
  <si>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</si>
  <si>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</si>
  <si>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</si>
  <si>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</si>
  <si>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</si>
  <si>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</si>
  <si>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</si>
  <si>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</si>
  <si>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</si>
  <si>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</si>
  <si>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</si>
  <si>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</si>
  <si>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</si>
  <si>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</si>
  <si>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</si>
  <si>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</si>
  <si>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</si>
  <si>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</si>
  <si>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</si>
  <si>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</si>
  <si>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</si>
  <si>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</si>
  <si>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</si>
  <si>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</si>
  <si>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</si>
  <si>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</si>
  <si>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</si>
  <si>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</si>
  <si>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</si>
  <si>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</si>
  <si>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</si>
  <si>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</si>
  <si>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</si>
  <si>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</si>
  <si>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</si>
  <si>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</si>
  <si>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</si>
  <si>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</si>
  <si>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</si>
  <si>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</si>
  <si>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</si>
  <si>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</si>
  <si>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</si>
  <si>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</si>
  <si>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</si>
  <si>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</si>
  <si>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</si>
  <si>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</si>
  <si>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</si>
  <si>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</si>
  <si>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</si>
  <si>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</si>
  <si>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</si>
  <si>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</si>
  <si>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</si>
  <si>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</si>
  <si>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</si>
  <si>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</si>
  <si>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</si>
  <si>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</si>
  <si>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</si>
  <si>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</si>
  <si>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</si>
  <si>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</si>
  <si>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</si>
  <si>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</si>
  <si>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</si>
  <si>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</si>
  <si>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</si>
  <si>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</si>
  <si>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</si>
  <si>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</si>
  <si>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</si>
  <si>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</si>
  <si>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</si>
  <si>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</si>
  <si>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</si>
  <si>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</si>
  <si>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</si>
  <si>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</si>
  <si>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</si>
  <si>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</si>
  <si>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</si>
  <si>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</si>
  <si>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</si>
  <si>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</si>
  <si>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</si>
  <si>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</si>
  <si>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</si>
  <si>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</si>
  <si>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</si>
  <si>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</si>
  <si>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</si>
  <si>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</si>
  <si>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</si>
  <si>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</si>
  <si>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</si>
  <si>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</si>
  <si>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</si>
  <si>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</si>
  <si>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</si>
  <si>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</si>
  <si>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</si>
  <si>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</si>
  <si>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</si>
  <si>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</si>
  <si>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</si>
  <si>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</si>
  <si>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</si>
  <si>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</si>
  <si>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</si>
  <si>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</si>
  <si>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</si>
  <si>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</si>
  <si>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</si>
  <si>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</si>
  <si>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</si>
  <si>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</si>
  <si>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</si>
  <si>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</si>
  <si>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</si>
  <si>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</si>
  <si>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</si>
  <si>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</si>
  <si>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</si>
  <si>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</si>
  <si>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</si>
  <si>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</si>
  <si>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</si>
  <si>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</si>
  <si>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</si>
  <si>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</si>
  <si>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</si>
  <si>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</si>
  <si>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</si>
  <si>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</si>
  <si>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</si>
  <si>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</si>
  <si>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</si>
  <si>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</si>
  <si>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</si>
  <si>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</si>
  <si>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</si>
  <si>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</si>
  <si>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</si>
  <si>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</si>
  <si>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</si>
  <si>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</si>
  <si>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</si>
  <si>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</si>
  <si>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</si>
  <si>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</si>
  <si>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</si>
  <si>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</si>
  <si>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</si>
  <si>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</si>
  <si>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</si>
  <si>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</si>
  <si>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</si>
  <si>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</si>
  <si>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</si>
  <si>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</si>
  <si>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</si>
  <si>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</si>
  <si>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</si>
  <si>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</si>
  <si>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</si>
  <si>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</si>
  <si>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</si>
  <si>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</si>
  <si>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</si>
  <si>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</si>
  <si>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</si>
  <si>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</si>
  <si>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</si>
  <si>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</si>
  <si>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</si>
  <si>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</si>
  <si>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</si>
  <si>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</si>
  <si>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</si>
  <si>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</si>
  <si>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</si>
  <si>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</si>
  <si>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</si>
  <si>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</si>
  <si>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</si>
  <si>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</si>
  <si>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</si>
  <si>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</si>
  <si>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</si>
  <si>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</si>
  <si>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</si>
  <si>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</si>
  <si>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</si>
  <si>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</si>
  <si>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</si>
  <si>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</si>
  <si>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</si>
  <si>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</si>
  <si>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</si>
  <si>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</si>
  <si>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</si>
  <si>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</si>
  <si>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</si>
  <si>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</si>
  <si>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</si>
  <si>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</si>
  <si>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</si>
  <si>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</si>
  <si>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</si>
  <si>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</si>
  <si>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</si>
  <si>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</si>
  <si>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</si>
  <si>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</si>
  <si>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</si>
  <si>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</si>
  <si>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</si>
  <si>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</si>
  <si>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</si>
  <si>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</si>
  <si>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</si>
  <si>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</si>
  <si>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</si>
  <si>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</si>
  <si>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</si>
  <si>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</si>
  <si>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</si>
  <si>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</si>
  <si>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</si>
  <si>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</si>
  <si>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</si>
  <si>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</si>
  <si>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</si>
  <si>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</si>
  <si>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</si>
  <si>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</si>
  <si>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</si>
  <si>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</si>
  <si>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</si>
  <si>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</si>
  <si>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</si>
  <si>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</si>
  <si>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</si>
  <si>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</si>
  <si>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</si>
  <si>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</si>
  <si>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</si>
  <si>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</si>
  <si>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</si>
  <si>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</si>
  <si>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</si>
  <si>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</si>
  <si>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</si>
  <si>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</si>
  <si>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</si>
  <si>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</si>
  <si>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</si>
  <si>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</si>
  <si>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</si>
  <si>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</si>
  <si>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</si>
  <si>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</si>
  <si>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</si>
  <si>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</si>
  <si>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</si>
  <si>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</si>
  <si>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</si>
  <si>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</si>
  <si>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</si>
  <si>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</si>
  <si>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</si>
  <si>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</si>
  <si>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</si>
  <si>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</si>
  <si>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</si>
  <si>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</si>
  <si>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</si>
  <si>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</si>
  <si>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</si>
  <si>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</si>
  <si>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</si>
  <si>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</si>
  <si>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</si>
  <si>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</si>
  <si>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</si>
  <si>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</si>
  <si>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</si>
  <si>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</si>
  <si>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</si>
  <si>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</si>
  <si>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</si>
  <si>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</si>
  <si>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</si>
  <si>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</si>
  <si>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</si>
  <si>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</si>
  <si>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</si>
  <si>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</si>
  <si>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</si>
  <si>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</si>
  <si>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</si>
  <si>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</si>
  <si>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</si>
  <si>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</si>
  <si>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</si>
  <si>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</si>
  <si>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</si>
  <si>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</si>
  <si>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</si>
  <si>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</si>
  <si>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</si>
  <si>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</si>
  <si>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</si>
  <si>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</si>
  <si>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</si>
  <si>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</si>
  <si>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</si>
  <si>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</si>
  <si>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</si>
  <si>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</si>
  <si>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</si>
  <si>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</si>
  <si>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</si>
  <si>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</si>
  <si>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</si>
  <si>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</si>
  <si>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</si>
  <si>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</si>
  <si>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</si>
  <si>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</si>
  <si>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</si>
  <si>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</si>
  <si>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</si>
  <si>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</si>
  <si>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</si>
  <si>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</si>
  <si>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</si>
  <si>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</si>
  <si>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</si>
  <si>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</si>
  <si>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</si>
  <si>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</si>
  <si>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</si>
  <si>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</si>
  <si>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</si>
  <si>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</si>
  <si>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</si>
  <si>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</si>
  <si>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</si>
  <si>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</si>
  <si>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</si>
  <si>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</si>
  <si>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</si>
  <si>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</si>
  <si>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</si>
  <si>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</si>
  <si>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</si>
  <si>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</si>
  <si>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</si>
  <si>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</si>
  <si>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</si>
  <si>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</si>
  <si>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</si>
  <si>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</si>
  <si>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</si>
  <si>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</si>
  <si>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</si>
  <si>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</si>
  <si>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</si>
  <si>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</si>
  <si>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</si>
  <si>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</si>
  <si>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</si>
  <si>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</si>
  <si>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</si>
  <si>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</si>
  <si>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</si>
  <si>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</si>
  <si>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</si>
  <si>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</si>
  <si>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</si>
  <si>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</si>
  <si>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</si>
  <si>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</si>
  <si>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</si>
  <si>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</si>
  <si>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</si>
  <si>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</si>
  <si>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</si>
  <si>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</si>
  <si>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</si>
  <si>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</si>
  <si>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</si>
  <si>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</si>
  <si>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</si>
  <si>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</si>
  <si>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</si>
  <si>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</si>
  <si>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</si>
  <si>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</si>
  <si>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</si>
  <si>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</si>
  <si>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</si>
  <si>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</si>
  <si>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</si>
  <si>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</si>
  <si>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</si>
  <si>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</si>
  <si>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</si>
  <si>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</si>
  <si>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</si>
  <si>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</si>
  <si>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</si>
  <si>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</si>
  <si>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</si>
  <si>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</si>
  <si>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</si>
  <si>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</si>
  <si>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</si>
  <si>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</si>
  <si>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</si>
  <si>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</si>
  <si>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</si>
  <si>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</si>
  <si>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</si>
  <si>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</si>
  <si>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</si>
  <si>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</si>
  <si>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</si>
  <si>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</si>
  <si>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</si>
  <si>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</si>
  <si>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</si>
  <si>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</si>
  <si>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</si>
  <si>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</si>
  <si>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</si>
  <si>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</si>
  <si>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</si>
  <si>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</si>
  <si>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</si>
  <si>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</si>
  <si>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</si>
  <si>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</si>
  <si>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</si>
  <si>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</si>
  <si>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</si>
  <si>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</si>
  <si>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</si>
  <si>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</si>
  <si>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</si>
  <si>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</si>
  <si>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</si>
  <si>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</si>
  <si>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</si>
  <si>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</si>
  <si>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</si>
  <si>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</si>
  <si>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</si>
  <si>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</si>
  <si>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</si>
  <si>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</si>
  <si>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</si>
  <si>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</si>
  <si>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</si>
  <si>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</si>
  <si>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</si>
  <si>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</si>
  <si>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</si>
  <si>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</si>
  <si>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</si>
  <si>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</si>
  <si>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</si>
  <si>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</si>
  <si>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</si>
  <si>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</si>
  <si>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</si>
  <si>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</si>
  <si>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</si>
  <si>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</si>
  <si>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</si>
  <si>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</si>
  <si>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</si>
  <si>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</si>
  <si>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</si>
  <si>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</si>
  <si>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</si>
  <si>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</si>
  <si>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</si>
  <si>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</si>
  <si>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</si>
  <si>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</si>
  <si>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</si>
  <si>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</si>
  <si>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</si>
  <si>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</si>
  <si>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</si>
  <si>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</si>
  <si>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</si>
  <si>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</si>
  <si>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</si>
  <si>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</si>
  <si>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</si>
  <si>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</si>
  <si>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</si>
  <si>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</si>
  <si>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</si>
  <si>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</si>
  <si>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</si>
  <si>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</si>
  <si>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</si>
  <si>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</si>
  <si>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</si>
  <si>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</si>
  <si>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</si>
  <si>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</si>
  <si>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</si>
  <si>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</si>
  <si>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</si>
  <si>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</si>
  <si>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</si>
  <si>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</si>
  <si>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</si>
  <si>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</si>
  <si>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</si>
  <si>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</si>
  <si>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</si>
  <si>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</si>
  <si>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</si>
  <si>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</si>
  <si>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</si>
  <si>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</si>
  <si>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</si>
  <si>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</si>
  <si>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</si>
  <si>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</si>
  <si>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</si>
  <si>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</si>
  <si>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</si>
  <si>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</si>
  <si>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</si>
  <si>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</si>
  <si>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</si>
  <si>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</si>
  <si>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</si>
  <si>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</si>
  <si>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</si>
  <si>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</si>
  <si>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</si>
  <si>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</si>
  <si>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</si>
  <si>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</si>
  <si>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</si>
  <si>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</si>
  <si>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</si>
  <si>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</si>
  <si>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</si>
  <si>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</si>
  <si>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</si>
  <si>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</si>
  <si>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</si>
  <si>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</si>
  <si>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</si>
  <si>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</si>
  <si>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</si>
  <si>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</si>
  <si>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</si>
  <si>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</si>
  <si>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</si>
  <si>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</si>
  <si>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</si>
  <si>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</si>
  <si>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</si>
  <si>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</si>
  <si>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</si>
  <si>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</si>
  <si>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</si>
  <si>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</si>
  <si>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</si>
  <si>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</si>
  <si>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</si>
  <si>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</si>
  <si>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</si>
  <si>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</si>
  <si>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</si>
  <si>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</si>
  <si>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</si>
  <si>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</si>
  <si>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</si>
  <si>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</si>
  <si>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</si>
  <si>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</si>
  <si>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</si>
  <si>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</si>
  <si>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</si>
  <si>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</si>
  <si>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</si>
  <si>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</si>
  <si>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</si>
  <si>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</si>
  <si>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</si>
  <si>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</si>
  <si>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</si>
  <si>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</si>
  <si>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</si>
  <si>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</si>
  <si>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</si>
  <si>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</si>
  <si>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</si>
  <si>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</si>
  <si>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</si>
  <si>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</si>
  <si>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</si>
  <si>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</si>
  <si>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</si>
  <si>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</si>
  <si>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</si>
  <si>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</si>
  <si>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</si>
  <si>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</si>
  <si>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</si>
  <si>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</si>
  <si>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</si>
  <si>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</si>
  <si>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</si>
  <si>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</si>
  <si>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</si>
  <si>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</si>
  <si>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</si>
  <si>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</si>
  <si>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</si>
  <si>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</si>
  <si>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</si>
  <si>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</si>
  <si>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</si>
  <si>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</si>
  <si>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</si>
  <si>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</si>
  <si>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</si>
  <si>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</si>
  <si>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</si>
  <si>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</si>
  <si>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</si>
  <si>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</si>
  <si>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</si>
  <si>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</si>
  <si>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</si>
  <si>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</si>
  <si>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</si>
  <si>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</si>
  <si>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</si>
  <si>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</si>
  <si>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</si>
  <si>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</si>
  <si>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</si>
  <si>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</si>
  <si>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</si>
  <si>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</si>
  <si>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</si>
  <si>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</si>
  <si>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</si>
  <si>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</si>
  <si>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</si>
  <si>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</si>
  <si>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</si>
  <si>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</si>
  <si>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</si>
  <si>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</si>
  <si>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</si>
  <si>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</si>
  <si>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</si>
  <si>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</si>
  <si>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</si>
  <si>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</si>
  <si>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</si>
  <si>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</si>
  <si>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</si>
  <si>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</si>
  <si>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</si>
  <si>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</si>
  <si>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</si>
  <si>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</si>
  <si>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</si>
  <si>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</si>
  <si>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</si>
  <si>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</si>
  <si>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</si>
  <si>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</si>
  <si>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</si>
  <si>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</si>
  <si>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</si>
  <si>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</si>
  <si>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</si>
  <si>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</si>
  <si>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</si>
  <si>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</si>
  <si>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</si>
  <si>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</si>
  <si>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</si>
  <si>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</si>
  <si>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</si>
  <si>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</si>
  <si>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</si>
  <si>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</si>
  <si>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</si>
  <si>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</si>
  <si>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</si>
  <si>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</si>
  <si>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</si>
  <si>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</si>
  <si>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</si>
  <si>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</si>
  <si>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</si>
  <si>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</si>
  <si>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</si>
  <si>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</si>
  <si>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</si>
  <si>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</si>
  <si>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</si>
  <si>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</si>
  <si>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</si>
  <si>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</si>
  <si>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</si>
  <si>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</si>
  <si>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</si>
  <si>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</si>
  <si>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</si>
  <si>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</si>
  <si>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</si>
  <si>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</si>
  <si>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</si>
  <si>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</si>
  <si>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</si>
  <si>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</si>
  <si>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</si>
  <si>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</si>
  <si>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</si>
  <si>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</si>
  <si>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</si>
  <si>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</si>
  <si>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</si>
  <si>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</si>
  <si>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</si>
  <si>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</si>
  <si>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</si>
  <si>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</si>
  <si>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</si>
  <si>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</si>
  <si>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</si>
  <si>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</si>
  <si>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</si>
  <si>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</si>
  <si>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</si>
  <si>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</si>
  <si>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</si>
  <si>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</si>
  <si>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</si>
  <si>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</si>
  <si>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</si>
  <si>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</si>
  <si>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</si>
  <si>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</si>
  <si>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</si>
  <si>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</si>
  <si>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</si>
  <si>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</si>
  <si>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</si>
  <si>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</si>
  <si>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</si>
  <si>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</si>
  <si>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</si>
  <si>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</si>
  <si>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</si>
  <si>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</si>
  <si>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</si>
  <si>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</si>
  <si>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</si>
  <si>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</si>
  <si>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</si>
  <si>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</si>
  <si>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</si>
  <si>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</si>
  <si>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</si>
  <si>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</si>
  <si>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</si>
  <si>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</si>
  <si>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</si>
  <si>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</si>
  <si>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</si>
  <si>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</si>
  <si>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</si>
  <si>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</si>
  <si>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</si>
  <si>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</si>
  <si>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</si>
  <si>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</si>
  <si>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</si>
  <si>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</si>
  <si>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</si>
  <si>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</si>
  <si>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</si>
  <si>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</si>
  <si>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</si>
  <si>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</si>
  <si>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</si>
  <si>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</si>
  <si>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</si>
  <si>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</si>
  <si>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</si>
  <si>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</si>
  <si>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</si>
  <si>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</si>
  <si>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</si>
  <si>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</si>
  <si>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</si>
  <si>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</si>
  <si>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</si>
  <si>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</si>
  <si>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</si>
  <si>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</si>
  <si>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</si>
  <si>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</si>
  <si>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</si>
  <si>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</si>
  <si>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</si>
  <si>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</si>
  <si>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</si>
  <si>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</si>
  <si>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</si>
  <si>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</si>
  <si>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</si>
  <si>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</si>
  <si>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</si>
  <si>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</si>
  <si>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</si>
  <si>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</si>
  <si>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</si>
  <si>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</si>
  <si>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</si>
  <si>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</si>
  <si>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</si>
  <si>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</si>
  <si>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</si>
  <si>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</si>
  <si>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</si>
  <si>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</si>
  <si>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</si>
  <si>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</si>
  <si>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</si>
  <si>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</si>
  <si>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</si>
  <si>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</si>
  <si>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</si>
  <si>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</si>
  <si>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</si>
  <si>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</si>
  <si>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</si>
  <si>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</si>
  <si>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</si>
  <si>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</si>
  <si>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</si>
  <si>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</si>
  <si>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</si>
  <si>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</si>
  <si>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</si>
  <si>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</si>
  <si>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</si>
  <si>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</si>
  <si>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</si>
  <si>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</si>
  <si>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</si>
  <si>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</si>
  <si>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</si>
  <si>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</si>
  <si>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</si>
  <si>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</si>
  <si>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</si>
  <si>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</si>
  <si>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</si>
  <si>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</si>
  <si>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</si>
  <si>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</si>
  <si>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</si>
  <si>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</si>
  <si>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</si>
  <si>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</si>
  <si>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</si>
  <si>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</si>
  <si>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</si>
  <si>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</si>
  <si>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</si>
  <si>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</si>
  <si>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</si>
  <si>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</si>
  <si>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</si>
  <si>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</si>
  <si>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</si>
  <si>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</si>
  <si>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</si>
  <si>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</si>
  <si>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</si>
  <si>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</si>
  <si>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</si>
  <si>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</si>
  <si>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</si>
  <si>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</si>
  <si>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</si>
  <si>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</si>
  <si>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</si>
  <si>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</si>
  <si>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</si>
  <si>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</si>
  <si>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</si>
  <si>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</si>
  <si>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</si>
  <si>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</si>
  <si>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</si>
  <si>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</si>
  <si>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</si>
  <si>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</si>
  <si>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</si>
  <si>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</si>
  <si>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</si>
  <si>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</si>
  <si>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</si>
  <si>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</si>
  <si>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</si>
  <si>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</si>
  <si>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</si>
  <si>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</si>
  <si>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</si>
  <si>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</si>
  <si>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</si>
  <si>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</si>
  <si>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</si>
  <si>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</si>
  <si>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</si>
  <si>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</si>
  <si>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</si>
  <si>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</si>
  <si>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</si>
  <si>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</si>
  <si>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</si>
  <si>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</si>
  <si>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</si>
  <si>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</si>
  <si>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</si>
  <si>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</si>
  <si>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</si>
  <si>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</si>
  <si>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</si>
  <si>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</si>
  <si>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</si>
  <si>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</si>
  <si>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</si>
  <si>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</si>
  <si>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</si>
  <si>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</si>
  <si>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</si>
  <si>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</si>
  <si>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</si>
  <si>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</si>
  <si>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</si>
  <si>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</si>
  <si>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</si>
  <si>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</si>
  <si>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</si>
  <si>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</si>
  <si>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</si>
  <si>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</si>
  <si>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</si>
  <si>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</si>
  <si>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</si>
  <si>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</si>
  <si>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</si>
  <si>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</si>
  <si>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</si>
  <si>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</si>
  <si>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</si>
  <si>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</si>
  <si>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</si>
  <si>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</si>
  <si>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</si>
  <si>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</si>
  <si>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</si>
  <si>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</si>
  <si>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</si>
  <si>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</si>
  <si>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</si>
  <si>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</si>
  <si>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</si>
  <si>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</si>
  <si>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</si>
  <si>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</si>
  <si>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</si>
  <si>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</si>
  <si>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</si>
  <si>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</si>
  <si>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</si>
  <si>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</si>
  <si>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</si>
  <si>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</si>
  <si>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</si>
  <si>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</si>
  <si>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</si>
  <si>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</si>
  <si>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</si>
  <si>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</si>
  <si>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</si>
  <si>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</si>
  <si>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</si>
  <si>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</si>
  <si>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</si>
  <si>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</si>
  <si>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</si>
  <si>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</si>
  <si>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</si>
  <si>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</si>
  <si>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</si>
  <si>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</si>
  <si>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</si>
  <si>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</si>
  <si>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</si>
  <si>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</si>
  <si>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</si>
  <si>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</si>
  <si>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</si>
  <si>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</si>
  <si>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</si>
  <si>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</si>
  <si>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</si>
  <si>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</si>
  <si>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</si>
  <si>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</si>
  <si>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</si>
  <si>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</si>
  <si>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</si>
  <si>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</si>
  <si>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</si>
  <si>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</si>
  <si>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</si>
  <si>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</si>
  <si>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</si>
  <si>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</si>
  <si>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</si>
  <si>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</si>
  <si>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</si>
  <si>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</si>
  <si>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</si>
  <si>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</si>
  <si>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</si>
  <si>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</si>
  <si>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</si>
  <si>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</si>
  <si>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</si>
  <si>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</si>
  <si>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</si>
  <si>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</si>
  <si>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</si>
  <si>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</si>
  <si>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</si>
  <si>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</si>
  <si>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</si>
  <si>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</si>
  <si>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</si>
  <si>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</si>
  <si>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</si>
  <si>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</si>
  <si>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</si>
  <si>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</si>
  <si>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</si>
  <si>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</si>
  <si>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</si>
  <si>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</si>
  <si>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</si>
  <si>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</si>
  <si>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</si>
  <si>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</si>
  <si>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</si>
  <si>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</si>
  <si>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</si>
  <si>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</si>
  <si>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</si>
  <si>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</si>
  <si>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</si>
  <si>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</si>
  <si>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</si>
  <si>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</si>
  <si>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</si>
  <si>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</si>
  <si>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</si>
  <si>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</si>
  <si>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</si>
  <si>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</si>
  <si>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</si>
  <si>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</si>
  <si>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</si>
  <si>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</si>
  <si>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</si>
  <si>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</si>
  <si>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</si>
  <si>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</si>
  <si>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</si>
  <si>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</si>
  <si>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</si>
  <si>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</si>
  <si>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</si>
  <si>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</si>
  <si>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</si>
  <si>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</si>
  <si>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</si>
  <si>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</si>
  <si>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</si>
  <si>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</si>
  <si>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</si>
  <si>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</si>
  <si>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</si>
  <si>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</si>
  <si>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</si>
  <si>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</si>
  <si>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</si>
  <si>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</si>
  <si>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</si>
  <si>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</si>
  <si>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</si>
  <si>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</si>
  <si>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</si>
  <si>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</si>
  <si>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</si>
  <si>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</si>
  <si>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</si>
  <si>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</si>
  <si>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</si>
  <si>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</si>
  <si>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</si>
  <si>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</si>
  <si>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</si>
  <si>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</si>
  <si>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</si>
  <si>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</si>
  <si>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</si>
  <si>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</si>
  <si>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</si>
  <si>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</si>
  <si>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</si>
  <si>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</si>
  <si>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</si>
  <si>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</si>
  <si>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</si>
  <si>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</si>
  <si>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</si>
  <si>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</si>
  <si>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</si>
  <si>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</si>
  <si>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</si>
  <si>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</si>
  <si>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</si>
  <si>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</si>
  <si>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</si>
  <si>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</si>
  <si>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</si>
  <si>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</si>
  <si>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</si>
  <si>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</si>
  <si>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</si>
  <si>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</si>
  <si>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</si>
  <si>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</si>
  <si>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</si>
  <si>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</si>
  <si>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</si>
  <si>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</si>
  <si>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</si>
  <si>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</si>
  <si>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</si>
  <si>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</si>
  <si>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</si>
  <si>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</si>
  <si>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</si>
  <si>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</si>
  <si>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</si>
  <si>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</si>
  <si>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</si>
  <si>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</si>
  <si>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</si>
  <si>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</si>
  <si>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</si>
  <si>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</si>
  <si>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</si>
  <si>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</si>
  <si>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</si>
  <si>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</si>
  <si>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</si>
  <si>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</si>
  <si>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</si>
  <si>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</si>
  <si>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</si>
  <si>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</si>
  <si>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</si>
  <si>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</si>
  <si>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</si>
  <si>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</si>
  <si>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</si>
  <si>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</si>
  <si>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</si>
  <si>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</si>
  <si>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</si>
  <si>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</si>
  <si>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</si>
  <si>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</si>
  <si>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</si>
  <si>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</si>
  <si>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</si>
  <si>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</si>
  <si>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</si>
  <si>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</si>
  <si>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</si>
  <si>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</si>
  <si>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</si>
  <si>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</si>
  <si>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</si>
  <si>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</si>
  <si>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</si>
  <si>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</si>
  <si>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</si>
  <si>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</si>
  <si>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</si>
  <si>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</si>
  <si>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</si>
  <si>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</si>
  <si>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</si>
  <si>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</si>
  <si>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</si>
  <si>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</si>
  <si>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</si>
  <si>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</si>
  <si>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</si>
  <si>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</si>
  <si>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</si>
  <si>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</si>
  <si>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</si>
  <si>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</si>
  <si>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</si>
  <si>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</si>
  <si>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</si>
  <si>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</si>
  <si>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</si>
  <si>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</si>
  <si>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</si>
  <si>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</si>
  <si>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</si>
  <si>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</si>
  <si>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</si>
  <si>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</si>
  <si>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</si>
  <si>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</si>
  <si>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</si>
  <si>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</si>
  <si>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</si>
  <si>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</si>
  <si>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</si>
  <si>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</si>
  <si>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</si>
  <si>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</si>
  <si>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</si>
  <si>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</si>
  <si>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</si>
  <si>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</si>
  <si>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</si>
  <si>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</si>
  <si>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</si>
  <si>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</si>
  <si>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</si>
  <si>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</si>
  <si>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</si>
  <si>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</si>
  <si>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</si>
  <si>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</si>
  <si>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</si>
  <si>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</si>
  <si>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</si>
  <si>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</si>
  <si>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</si>
  <si>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</si>
  <si>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</si>
  <si>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</si>
  <si>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</si>
  <si>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</si>
  <si>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</si>
  <si>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</si>
  <si>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</si>
  <si>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</si>
  <si>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</si>
  <si>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</si>
  <si>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</si>
  <si>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</si>
  <si>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</si>
  <si>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</si>
  <si>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</si>
  <si>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</si>
  <si>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</si>
  <si>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</si>
  <si>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</si>
  <si>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</si>
  <si>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</si>
  <si>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</si>
  <si>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</si>
  <si>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</si>
  <si>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</si>
  <si>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</si>
  <si>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</si>
  <si>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</si>
  <si>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</si>
  <si>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</si>
  <si>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</si>
  <si>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</si>
  <si>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</si>
  <si>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</si>
  <si>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</si>
  <si>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</si>
  <si>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</si>
  <si>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</si>
  <si>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</si>
  <si>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</si>
  <si>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</si>
  <si>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</si>
  <si>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</si>
  <si>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</si>
  <si>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</si>
  <si>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</si>
  <si>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</si>
  <si>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</si>
  <si>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</si>
  <si>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</si>
  <si>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</si>
  <si>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</si>
  <si>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</si>
  <si>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</si>
  <si>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</si>
  <si>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</si>
  <si>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</si>
  <si>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</si>
  <si>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</si>
  <si>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</si>
  <si>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</si>
  <si>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</si>
  <si>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</si>
  <si>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</si>
  <si>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</si>
  <si>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</si>
  <si>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</si>
  <si>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</si>
  <si>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</si>
  <si>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</si>
  <si>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</si>
  <si>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</si>
  <si>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</si>
  <si>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</si>
  <si>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</si>
  <si>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</si>
  <si>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</si>
  <si>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</si>
  <si>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</si>
  <si>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</si>
  <si>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</si>
  <si>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</si>
  <si>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</si>
  <si>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</si>
  <si>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</si>
  <si>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</si>
  <si>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</si>
  <si>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</si>
  <si>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</si>
  <si>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</si>
  <si>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</si>
  <si>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</si>
  <si>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</si>
  <si>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</si>
  <si>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</si>
  <si>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</si>
  <si>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</si>
  <si>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</si>
  <si>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</si>
  <si>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</si>
  <si>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</si>
  <si>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</si>
  <si>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</si>
  <si>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</si>
  <si>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</si>
  <si>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</si>
  <si>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</si>
  <si>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</si>
  <si>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</si>
  <si>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</si>
  <si>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</si>
  <si>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</si>
  <si>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</si>
  <si>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</si>
  <si>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</si>
  <si>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</si>
  <si>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</si>
  <si>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</si>
  <si>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</si>
  <si>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</si>
  <si>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</si>
  <si>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</si>
  <si>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</si>
  <si>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</si>
  <si>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</si>
  <si>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</si>
  <si>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</si>
  <si>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</si>
  <si>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</si>
  <si>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</si>
  <si>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</si>
  <si>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</si>
  <si>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</si>
  <si>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</si>
  <si>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</si>
  <si>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</si>
  <si>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</si>
  <si>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</si>
  <si>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</si>
  <si>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</si>
  <si>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</si>
  <si>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</si>
  <si>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</si>
  <si>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</si>
  <si>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</si>
  <si>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</si>
  <si>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</si>
  <si>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</si>
  <si>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</si>
  <si>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</si>
  <si>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</si>
  <si>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</si>
  <si>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</si>
  <si>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</si>
  <si>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</si>
  <si>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</si>
  <si>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</si>
  <si>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</si>
  <si>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</si>
  <si>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</si>
  <si>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</si>
  <si>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</si>
  <si>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</si>
  <si>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</si>
  <si>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</si>
  <si>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</si>
  <si>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</si>
  <si>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</si>
  <si>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</si>
  <si>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</si>
  <si>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</si>
  <si>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</si>
  <si>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</si>
  <si>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</si>
  <si>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</si>
  <si>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</si>
  <si>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</si>
  <si>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</si>
  <si>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</si>
  <si>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</si>
  <si>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</si>
  <si>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</si>
  <si>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</si>
  <si>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</si>
  <si>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</si>
  <si>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</si>
  <si>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</si>
  <si>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</si>
  <si>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</si>
  <si>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</si>
  <si>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</si>
  <si>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</si>
  <si>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</si>
  <si>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</si>
  <si>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</si>
  <si>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</si>
  <si>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</si>
  <si>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</si>
  <si>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</si>
  <si>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</si>
  <si>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</si>
  <si>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</si>
  <si>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</si>
  <si>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</si>
  <si>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</si>
  <si>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</si>
  <si>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</si>
  <si>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</si>
  <si>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</si>
  <si>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</si>
  <si>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</si>
  <si>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</si>
  <si>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</si>
  <si>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</si>
  <si>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</si>
  <si>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</si>
  <si>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</si>
  <si>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</si>
  <si>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</si>
  <si>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</si>
  <si>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</si>
  <si>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</si>
  <si>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</si>
  <si>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</si>
  <si>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</si>
  <si>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</si>
  <si>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</si>
  <si>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</si>
  <si>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</si>
  <si>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</si>
  <si>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</si>
  <si>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</si>
  <si>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</si>
  <si>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</si>
  <si>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</si>
  <si>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</si>
  <si>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</si>
  <si>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</si>
  <si>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</si>
  <si>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</si>
  <si>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</si>
  <si>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</si>
  <si>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</si>
  <si>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</si>
  <si>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</si>
  <si>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</si>
  <si>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</si>
  <si>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</si>
  <si>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</si>
  <si>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</si>
  <si>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</si>
  <si>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</si>
  <si>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</si>
  <si>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</si>
  <si>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</si>
  <si>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</si>
  <si>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</si>
  <si>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</si>
  <si>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</si>
  <si>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</si>
  <si>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</si>
  <si>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</si>
  <si>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</si>
  <si>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</si>
  <si>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</si>
  <si>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</si>
  <si>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</si>
  <si>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</si>
  <si>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</si>
  <si>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</si>
  <si>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</si>
  <si>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</si>
  <si>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</si>
  <si>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</si>
  <si>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</si>
  <si>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</si>
  <si>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</si>
  <si>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</si>
  <si>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</si>
  <si>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</si>
  <si>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</si>
  <si>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</si>
  <si>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</si>
  <si>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</si>
  <si>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</si>
  <si>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</si>
  <si>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</si>
  <si>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</si>
  <si>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</si>
  <si>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</si>
  <si>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</si>
  <si>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</si>
  <si>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</si>
  <si>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</si>
  <si>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</si>
  <si>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</si>
  <si>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</si>
  <si>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</si>
  <si>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</si>
  <si>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</si>
  <si>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</si>
  <si>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</si>
  <si>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</si>
  <si>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</si>
  <si>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</si>
  <si>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</si>
  <si>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</si>
  <si>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</si>
  <si>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</si>
  <si>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</si>
  <si>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</si>
  <si>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</si>
  <si>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</si>
  <si>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</si>
  <si>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</si>
  <si>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</si>
  <si>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</si>
  <si>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</si>
  <si>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</si>
  <si>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</si>
  <si>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</si>
  <si>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</si>
  <si>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</si>
  <si>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</si>
  <si>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</si>
  <si>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</si>
  <si>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</si>
  <si>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</si>
  <si>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</si>
  <si>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</si>
  <si>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</si>
  <si>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</si>
  <si>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</si>
  <si>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</si>
  <si>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</si>
  <si>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</si>
  <si>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</si>
  <si>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</si>
  <si>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</si>
  <si>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</si>
  <si>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</si>
  <si>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</si>
  <si>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</si>
  <si>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</si>
  <si>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</si>
  <si>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</si>
  <si>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</si>
  <si>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</si>
  <si>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</si>
  <si>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</si>
  <si>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</si>
  <si>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</si>
  <si>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</si>
  <si>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</si>
  <si>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</si>
  <si>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</si>
  <si>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</si>
  <si>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</si>
  <si>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</si>
  <si>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</si>
  <si>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</si>
  <si>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</si>
  <si>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</si>
  <si>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</si>
  <si>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</si>
  <si>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</si>
  <si>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</si>
  <si>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</si>
  <si>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</si>
  <si>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</si>
  <si>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</si>
  <si>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</si>
  <si>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</si>
  <si>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</si>
  <si>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</si>
  <si>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</si>
  <si>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</si>
  <si>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</si>
  <si>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</si>
  <si>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</si>
  <si>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</si>
  <si>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</si>
  <si>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</si>
  <si>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</si>
  <si>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</si>
  <si>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</si>
  <si>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</si>
  <si>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</si>
  <si>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</si>
  <si>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</si>
  <si>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</si>
  <si>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</si>
  <si>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</si>
  <si>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</si>
  <si>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</si>
  <si>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</si>
  <si>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</si>
  <si>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</si>
  <si>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</si>
  <si>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</si>
  <si>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</si>
  <si>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</si>
  <si>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</si>
  <si>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</si>
  <si>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</si>
  <si>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</si>
  <si>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</si>
  <si>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</si>
  <si>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</si>
  <si>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</si>
  <si>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</si>
  <si>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</si>
  <si>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</si>
  <si>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</si>
  <si>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</si>
  <si>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</si>
  <si>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</si>
  <si>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</si>
  <si>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</si>
  <si>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</si>
  <si>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</si>
  <si>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</si>
  <si>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</si>
  <si>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</si>
  <si>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</si>
  <si>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</si>
  <si>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</si>
  <si>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</si>
  <si>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</si>
  <si>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</si>
  <si>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</si>
  <si>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</si>
  <si>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</si>
  <si>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</si>
  <si>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</si>
  <si>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</si>
  <si>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</si>
  <si>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</si>
  <si>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</si>
  <si>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</si>
  <si>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</si>
  <si>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</si>
  <si>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</si>
  <si>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</si>
  <si>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</si>
  <si>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</si>
  <si>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</si>
  <si>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</si>
  <si>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</si>
  <si>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</si>
  <si>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</si>
  <si>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</si>
  <si>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</si>
  <si>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</si>
  <si>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</si>
  <si>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</si>
  <si>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</si>
  <si>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</si>
  <si>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</si>
  <si>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</si>
  <si>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</si>
  <si>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</si>
  <si>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</si>
  <si>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</si>
  <si>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</si>
  <si>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</si>
  <si>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</si>
  <si>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</si>
  <si>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</si>
  <si>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</si>
  <si>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</si>
  <si>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</si>
  <si>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</si>
  <si>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</si>
  <si>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</si>
  <si>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</si>
  <si>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</si>
  <si>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</si>
  <si>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</si>
  <si>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</si>
  <si>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</si>
  <si>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</si>
  <si>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</si>
  <si>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</si>
  <si>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</si>
  <si>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</si>
  <si>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</si>
  <si>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</si>
  <si>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</si>
  <si>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</si>
  <si>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</si>
  <si>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</si>
  <si>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</si>
  <si>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</si>
  <si>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</si>
  <si>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</si>
  <si>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</si>
  <si>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</si>
  <si>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</si>
  <si>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</si>
  <si>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</si>
  <si>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</si>
  <si>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</si>
  <si>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</si>
  <si>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</si>
  <si>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</si>
  <si>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</si>
  <si>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</si>
  <si>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</si>
  <si>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</si>
  <si>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</si>
  <si>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</si>
  <si>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</si>
  <si>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</si>
  <si>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</si>
  <si>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</si>
  <si>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</si>
  <si>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</si>
  <si>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</si>
  <si>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</si>
  <si>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</si>
  <si>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</si>
  <si>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</si>
  <si>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</si>
  <si>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</si>
  <si>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</si>
  <si>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</si>
  <si>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</si>
  <si>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</si>
  <si>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</si>
  <si>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</si>
  <si>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</si>
  <si>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</si>
  <si>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</si>
  <si>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</si>
  <si>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</si>
  <si>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</si>
  <si>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</si>
  <si>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</si>
  <si>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</si>
  <si>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</si>
  <si>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</si>
  <si>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</si>
  <si>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</si>
  <si>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</si>
  <si>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</si>
  <si>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</si>
  <si>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</si>
  <si>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</si>
  <si>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</si>
  <si>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</si>
  <si>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</si>
  <si>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</si>
  <si>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</si>
  <si>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</si>
  <si>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</si>
  <si>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</si>
  <si>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</si>
  <si>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</si>
  <si>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</si>
  <si>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</si>
  <si>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</si>
  <si>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</si>
  <si>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</si>
  <si>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</si>
  <si>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</si>
  <si>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</si>
  <si>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</si>
  <si>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</si>
  <si>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</si>
  <si>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</si>
  <si>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</si>
  <si>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</si>
  <si>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</si>
  <si>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</si>
  <si>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</si>
  <si>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</si>
  <si>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</si>
  <si>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</si>
  <si>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</si>
  <si>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</si>
  <si>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</si>
  <si>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</si>
  <si>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</si>
  <si>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</si>
  <si>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</si>
  <si>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</si>
  <si>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</si>
  <si>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</si>
  <si>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</si>
  <si>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</si>
  <si>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</si>
  <si>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</si>
  <si>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</si>
  <si>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</si>
  <si>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</si>
  <si>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</si>
  <si>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</si>
  <si>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</si>
  <si>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</si>
  <si>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</si>
  <si>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</si>
  <si>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</si>
  <si>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</si>
  <si>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</si>
  <si>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</si>
  <si>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</si>
  <si>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</si>
  <si>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</si>
  <si>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</si>
  <si>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</si>
  <si>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</si>
  <si>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</si>
  <si>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</si>
  <si>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</si>
  <si>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</si>
  <si>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</si>
  <si>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</si>
  <si>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</si>
  <si>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</si>
  <si>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</si>
  <si>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</si>
  <si>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</si>
  <si>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</si>
  <si>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</si>
  <si>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</si>
  <si>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</si>
  <si>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</si>
  <si>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</si>
  <si>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</si>
  <si>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</si>
  <si>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</si>
  <si>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</si>
  <si>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</si>
  <si>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</si>
  <si>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</si>
  <si>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</si>
  <si>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</si>
  <si>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</si>
  <si>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</si>
  <si>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</si>
  <si>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</si>
  <si>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</si>
  <si>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</si>
  <si>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</si>
  <si>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</si>
  <si>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</si>
  <si>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</si>
  <si>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</si>
  <si>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</si>
  <si>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</si>
  <si>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</si>
  <si>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</si>
  <si>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</si>
  <si>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</si>
  <si>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</si>
  <si>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</si>
  <si>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</si>
  <si>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</si>
  <si>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</si>
  <si>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</si>
  <si>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</si>
  <si>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</si>
  <si>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</si>
  <si>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</si>
  <si>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</si>
  <si>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</si>
  <si>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</si>
  <si>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</si>
  <si>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</si>
  <si>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</si>
  <si>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</si>
  <si>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</si>
  <si>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</si>
  <si>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</si>
  <si>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</si>
  <si>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</si>
  <si>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</si>
  <si>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</si>
  <si>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</si>
  <si>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</si>
  <si>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</si>
  <si>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</si>
  <si>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</si>
  <si>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</si>
  <si>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</si>
  <si>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</si>
  <si>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</si>
  <si>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</si>
  <si>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</si>
  <si>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</si>
  <si>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</si>
  <si>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</si>
  <si>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</si>
  <si>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</si>
  <si>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</si>
  <si>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</si>
  <si>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</si>
  <si>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</si>
  <si>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</si>
  <si>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</si>
  <si>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</si>
  <si>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</si>
  <si>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</si>
  <si>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</si>
  <si>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</si>
  <si>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</si>
  <si>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</si>
  <si>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</si>
  <si>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</si>
  <si>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</si>
  <si>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</si>
  <si>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</si>
  <si>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</si>
  <si>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</si>
  <si>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</si>
  <si>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</si>
  <si>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</si>
  <si>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</si>
  <si>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</si>
  <si>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</si>
  <si>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</si>
  <si>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</si>
  <si>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</si>
  <si>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</si>
  <si>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</si>
  <si>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</si>
  <si>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</si>
  <si>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</si>
  <si>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</si>
  <si>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</si>
  <si>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</si>
  <si>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</si>
  <si>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</si>
  <si>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</si>
  <si>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</si>
  <si>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</si>
  <si>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</si>
  <si>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</si>
  <si>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</si>
  <si>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</si>
  <si>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</si>
  <si>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</si>
  <si>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</si>
  <si>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</si>
  <si>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</si>
  <si>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</si>
  <si>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</si>
  <si>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</si>
  <si>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</si>
  <si>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</si>
  <si>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</si>
  <si>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</si>
  <si>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</si>
  <si>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</si>
  <si>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</si>
  <si>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</si>
  <si>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</si>
  <si>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</si>
  <si>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</si>
  <si>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</si>
  <si>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</si>
  <si>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</si>
  <si>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</si>
  <si>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</si>
  <si>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</si>
  <si>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</si>
  <si>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</si>
  <si>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</si>
  <si>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</si>
  <si>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</si>
  <si>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</si>
  <si>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</si>
  <si>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</si>
  <si>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</si>
  <si>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</si>
  <si>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</si>
  <si>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</si>
  <si>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</si>
  <si>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</si>
  <si>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</si>
  <si>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</si>
  <si>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</si>
  <si>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</si>
  <si>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</si>
  <si>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</si>
  <si>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</si>
  <si>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</si>
  <si>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</si>
  <si>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</si>
  <si>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</si>
  <si>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</si>
  <si>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</si>
  <si>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</si>
  <si>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</si>
  <si>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</si>
  <si>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</si>
  <si>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</si>
  <si>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</si>
  <si>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</si>
  <si>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</si>
  <si>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</si>
  <si>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</si>
  <si>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</si>
  <si>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</si>
  <si>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</si>
  <si>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</si>
  <si>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</si>
  <si>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</si>
  <si>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</si>
  <si>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</si>
  <si>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</si>
  <si>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</si>
  <si>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</si>
  <si>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</si>
  <si>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</si>
  <si>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</si>
  <si>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</si>
  <si>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</si>
  <si>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</si>
  <si>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</si>
  <si>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</si>
  <si>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</si>
  <si>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</si>
  <si>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</si>
  <si>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</si>
  <si>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</si>
  <si>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</si>
  <si>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</si>
  <si>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</si>
  <si>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</si>
  <si>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</si>
  <si>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</si>
  <si>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</si>
  <si>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</si>
  <si>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</si>
  <si>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</si>
  <si>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</si>
  <si>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</si>
  <si>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</si>
  <si>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</si>
  <si>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</si>
  <si>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</si>
  <si>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</si>
  <si>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</si>
  <si>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</si>
  <si>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</si>
  <si>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</si>
  <si>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</si>
  <si>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</si>
  <si>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</si>
  <si>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</si>
  <si>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</si>
  <si>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</si>
  <si>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</si>
  <si>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</si>
  <si>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</si>
  <si>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</si>
  <si>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</si>
  <si>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</si>
  <si>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</si>
  <si>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</si>
  <si>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</si>
  <si>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</si>
  <si>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</si>
  <si>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</si>
  <si>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</si>
  <si>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</si>
  <si>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</si>
  <si>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</si>
  <si>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</si>
  <si>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</si>
  <si>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</si>
  <si>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</si>
  <si>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</si>
  <si>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</si>
  <si>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</si>
  <si>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</si>
  <si>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</si>
  <si>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</si>
  <si>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</si>
  <si>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</si>
  <si>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</si>
  <si>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</si>
  <si>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</si>
  <si>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</si>
  <si>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</si>
  <si>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</si>
  <si>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</si>
  <si>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</si>
  <si>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</si>
  <si>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</si>
  <si>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</si>
  <si>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</si>
  <si>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</si>
  <si>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</si>
  <si>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</si>
  <si>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</si>
  <si>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</si>
  <si>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</si>
  <si>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</si>
  <si>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</si>
  <si>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</si>
  <si>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</si>
  <si>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</si>
  <si>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</si>
  <si>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</si>
  <si>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</si>
  <si>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</si>
  <si>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</si>
  <si>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</si>
  <si>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</si>
  <si>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</si>
  <si>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</si>
  <si>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</si>
  <si>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</si>
  <si>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</si>
  <si>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</si>
  <si>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</si>
  <si>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</si>
  <si>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</si>
  <si>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</si>
  <si>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</si>
  <si>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</si>
  <si>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</si>
  <si>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</si>
  <si>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</si>
  <si>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</si>
  <si>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</si>
  <si>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</si>
  <si>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</si>
  <si>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</si>
  <si>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</si>
  <si>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</si>
  <si>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</si>
  <si>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</si>
  <si>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</si>
  <si>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</si>
  <si>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</si>
  <si>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</si>
  <si>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</si>
  <si>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</si>
  <si>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</si>
  <si>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</si>
  <si>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</si>
  <si>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</si>
  <si>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</si>
  <si>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</si>
  <si>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</si>
  <si>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</si>
  <si>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</si>
  <si>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</si>
  <si>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</si>
  <si>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</si>
  <si>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</si>
  <si>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</si>
  <si>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</si>
  <si>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</si>
  <si>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</si>
  <si>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</si>
  <si>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</si>
  <si>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</si>
  <si>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</si>
  <si>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</si>
  <si>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</si>
  <si>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</si>
  <si>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</si>
  <si>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</si>
  <si>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</si>
  <si>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</si>
  <si>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</si>
  <si>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</si>
  <si>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</si>
  <si>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</si>
  <si>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</si>
  <si>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</si>
  <si>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</si>
  <si>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</si>
  <si>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</si>
  <si>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</si>
  <si>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</si>
  <si>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</si>
  <si>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</si>
  <si>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</si>
  <si>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</si>
  <si>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</si>
  <si>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</si>
  <si>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</si>
  <si>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</si>
  <si>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</si>
  <si>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</si>
  <si>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</si>
  <si>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</si>
  <si>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</si>
  <si>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</si>
  <si>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</si>
  <si>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</si>
  <si>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</si>
  <si>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</si>
  <si>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</si>
  <si>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</si>
  <si>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</si>
  <si>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</si>
  <si>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</si>
  <si>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</si>
  <si>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</si>
  <si>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</si>
  <si>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</si>
  <si>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</si>
  <si>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</si>
  <si>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</si>
  <si>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</si>
  <si>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</si>
  <si>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</si>
  <si>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</si>
  <si>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</si>
  <si>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</si>
  <si>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</si>
  <si>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</si>
  <si>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</si>
  <si>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</si>
  <si>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</si>
  <si>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</si>
  <si>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</si>
  <si>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</si>
  <si>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</si>
  <si>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</si>
  <si>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</si>
  <si>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</si>
  <si>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</si>
  <si>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</si>
  <si>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</si>
  <si>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</si>
  <si>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</si>
  <si>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</si>
  <si>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</si>
  <si>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</si>
  <si>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</si>
  <si>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</si>
  <si>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</si>
  <si>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</si>
  <si>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</si>
  <si>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</si>
  <si>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</si>
  <si>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</si>
  <si>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</si>
  <si>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</si>
  <si>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</si>
  <si>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</si>
  <si>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</si>
  <si>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</si>
  <si>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</si>
  <si>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</si>
  <si>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</si>
  <si>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</si>
  <si>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</si>
  <si>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</si>
  <si>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</si>
  <si>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</si>
  <si>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</si>
  <si>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</si>
  <si>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</si>
  <si>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</si>
  <si>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</si>
  <si>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</si>
  <si>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</si>
  <si>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</si>
  <si>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</si>
  <si>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</si>
  <si>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</si>
  <si>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</si>
  <si>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</si>
  <si>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</si>
  <si>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</si>
  <si>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</si>
  <si>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</si>
  <si>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</si>
  <si>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</si>
  <si>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</si>
  <si>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</si>
  <si>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</si>
  <si>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</si>
  <si>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</si>
  <si>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</si>
  <si>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</si>
  <si>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</si>
  <si>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</si>
  <si>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</si>
  <si>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</si>
  <si>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</si>
  <si>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</si>
  <si>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</si>
  <si>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</si>
  <si>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</si>
  <si>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</si>
  <si>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</si>
  <si>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</si>
  <si>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</si>
  <si>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</si>
  <si>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</si>
  <si>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</si>
  <si>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</si>
  <si>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</si>
  <si>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</si>
  <si>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</si>
  <si>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</si>
  <si>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</si>
  <si>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</si>
  <si>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</si>
  <si>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</si>
  <si>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</si>
  <si>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</si>
  <si>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</si>
  <si>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</si>
  <si>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</si>
  <si>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</si>
  <si>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</si>
  <si>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</si>
  <si>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</si>
  <si>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</si>
  <si>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</si>
  <si>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</si>
  <si>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</si>
  <si>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</si>
  <si>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</si>
  <si>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</si>
  <si>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</si>
  <si>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</si>
  <si>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</si>
  <si>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</si>
  <si>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</si>
  <si>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</si>
  <si>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</si>
  <si>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</si>
  <si>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</si>
  <si>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</si>
  <si>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</si>
  <si>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</si>
  <si>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</si>
  <si>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</si>
  <si>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</si>
  <si>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</si>
  <si>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</si>
  <si>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</si>
  <si>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</si>
  <si>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</si>
  <si>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</si>
  <si>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</si>
  <si>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</si>
  <si>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</si>
  <si>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</si>
  <si>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</si>
  <si>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</si>
  <si>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</si>
  <si>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</si>
  <si>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</si>
  <si>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</si>
  <si>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</si>
  <si>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</si>
  <si>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</si>
  <si>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</si>
  <si>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</si>
  <si>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</si>
  <si>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</si>
  <si>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</si>
  <si>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</si>
  <si>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</si>
  <si>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</si>
  <si>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</si>
  <si>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</si>
  <si>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</si>
  <si>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</si>
  <si>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</si>
  <si>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</si>
  <si>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</si>
  <si>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</si>
  <si>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</si>
  <si>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</si>
  <si>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</si>
  <si>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</si>
  <si>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</si>
  <si>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</si>
  <si>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</si>
  <si>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</si>
  <si>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</si>
  <si>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</si>
  <si>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</si>
  <si>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</si>
  <si>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</si>
  <si>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</si>
  <si>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</si>
  <si>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</si>
  <si>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</si>
  <si>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</si>
  <si>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</si>
  <si>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</si>
  <si>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</si>
  <si>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</si>
  <si>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</si>
  <si>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</si>
  <si>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</si>
  <si>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</si>
  <si>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</si>
  <si>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</si>
  <si>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</si>
  <si>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</si>
  <si>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</si>
  <si>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</si>
  <si>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</si>
  <si>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</si>
  <si>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</si>
  <si>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</si>
  <si>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</si>
  <si>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</si>
  <si>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</si>
  <si>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</si>
  <si>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</si>
  <si>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</si>
  <si>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</si>
  <si>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</si>
  <si>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</si>
  <si>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</si>
  <si>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</si>
  <si>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</si>
  <si>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</si>
  <si>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</si>
  <si>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</si>
  <si>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</si>
  <si>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</si>
  <si>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</si>
  <si>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</si>
  <si>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</si>
  <si>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</si>
  <si>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</si>
  <si>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</si>
  <si>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</si>
  <si>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</si>
  <si>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</si>
  <si>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</si>
  <si>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</si>
  <si>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</si>
  <si>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</si>
  <si>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</si>
  <si>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</si>
  <si>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</si>
  <si>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</si>
  <si>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</si>
  <si>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</si>
  <si>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</si>
  <si>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</si>
  <si>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</si>
  <si>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</si>
  <si>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</si>
  <si>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</si>
  <si>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</si>
  <si>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</si>
  <si>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</si>
  <si>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</si>
  <si>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</si>
  <si>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</si>
  <si>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</si>
  <si>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</si>
  <si>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</si>
  <si>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</si>
  <si>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</si>
  <si>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</si>
  <si>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</si>
  <si>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</si>
  <si>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</si>
  <si>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</si>
  <si>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</si>
  <si>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</si>
  <si>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</si>
  <si>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</si>
  <si>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</si>
  <si>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</si>
  <si>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</si>
  <si>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</si>
  <si>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</si>
  <si>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</si>
  <si>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</si>
  <si>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</si>
  <si>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</si>
  <si>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</si>
  <si>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</si>
  <si>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</si>
  <si>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</si>
  <si>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</si>
  <si>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</si>
  <si>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</si>
  <si>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</si>
  <si>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</si>
  <si>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</si>
  <si>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</si>
  <si>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</si>
  <si>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</si>
  <si>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</si>
  <si>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</si>
  <si>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</si>
  <si>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</si>
  <si>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</si>
  <si>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</si>
  <si>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</si>
  <si>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</si>
  <si>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</si>
  <si>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</si>
  <si>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</si>
  <si>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</si>
  <si>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</si>
  <si>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</si>
  <si>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</si>
  <si>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</si>
  <si>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</si>
  <si>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</si>
  <si>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</si>
  <si>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</si>
  <si>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</si>
  <si>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</si>
  <si>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</si>
  <si>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</si>
  <si>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</si>
  <si>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</si>
  <si>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</si>
  <si>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</si>
  <si>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</si>
  <si>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</si>
  <si>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</si>
  <si>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</si>
  <si>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</si>
  <si>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</si>
  <si>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</si>
  <si>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</si>
  <si>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</si>
  <si>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</si>
  <si>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</si>
  <si>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</si>
  <si>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</si>
  <si>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</si>
  <si>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</si>
  <si>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</si>
  <si>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</si>
  <si>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</si>
  <si>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</si>
  <si>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</si>
  <si>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</si>
  <si>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</si>
  <si>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</si>
  <si>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</si>
  <si>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</si>
  <si>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</si>
  <si>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</si>
  <si>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</si>
  <si>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</si>
  <si>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</si>
  <si>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</si>
  <si>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</si>
  <si>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</si>
  <si>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</si>
  <si>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</si>
  <si>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</si>
  <si>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</si>
  <si>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</si>
  <si>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</si>
  <si>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</si>
  <si>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</si>
  <si>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</si>
  <si>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</si>
  <si>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</si>
  <si>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</si>
  <si>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</si>
  <si>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</si>
  <si>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</si>
  <si>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</si>
  <si>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</si>
  <si>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</si>
  <si>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</si>
  <si>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</si>
  <si>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</si>
  <si>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</si>
  <si>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</si>
  <si>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</si>
  <si>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</si>
  <si>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</si>
  <si>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</si>
  <si>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</si>
  <si>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</si>
  <si>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</si>
  <si>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</si>
  <si>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</si>
  <si>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</si>
  <si>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</si>
  <si>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</si>
  <si>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</si>
  <si>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</si>
  <si>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</si>
  <si>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</si>
  <si>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</si>
  <si>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</si>
  <si>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</si>
  <si>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</si>
  <si>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</si>
  <si>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</si>
  <si>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</si>
  <si>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</si>
  <si>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</si>
  <si>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</si>
  <si>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</si>
  <si>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</si>
  <si>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</si>
  <si>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</si>
  <si>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</si>
  <si>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</si>
  <si>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</si>
  <si>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</si>
  <si>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</si>
  <si>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</si>
  <si>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</si>
  <si>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</si>
  <si>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</si>
  <si>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</si>
  <si>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</si>
  <si>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</si>
  <si>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</si>
  <si>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</si>
  <si>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</si>
  <si>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</si>
  <si>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</si>
  <si>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</si>
  <si>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</si>
  <si>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</si>
  <si>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</si>
  <si>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</si>
  <si>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</si>
  <si>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</si>
  <si>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</si>
  <si>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</si>
  <si>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</si>
  <si>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</si>
  <si>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</si>
  <si>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</si>
  <si>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</si>
  <si>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</si>
  <si>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</si>
  <si>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</si>
  <si>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</si>
  <si>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</si>
  <si>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</si>
  <si>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</si>
  <si>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</si>
  <si>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</si>
  <si>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</si>
  <si>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</si>
  <si>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</si>
  <si>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</si>
  <si>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</si>
  <si>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</si>
  <si>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</si>
  <si>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</si>
  <si>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</si>
  <si>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</si>
  <si>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</si>
  <si>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</si>
  <si>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</si>
  <si>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</si>
  <si>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</si>
  <si>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</si>
  <si>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</si>
  <si>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</si>
  <si>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</si>
  <si>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</si>
  <si>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</si>
  <si>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</si>
  <si>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</si>
  <si>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</si>
  <si>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</si>
  <si>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</si>
  <si>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</si>
  <si>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</si>
  <si>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</si>
  <si>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</si>
  <si>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</si>
  <si>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</si>
  <si>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</si>
  <si>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</si>
  <si>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</si>
  <si>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</si>
  <si>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</si>
  <si>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</si>
  <si>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</si>
  <si>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</si>
  <si>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</si>
  <si>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</si>
  <si>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</si>
  <si>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</si>
  <si>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</si>
  <si>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</si>
  <si>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</si>
  <si>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</si>
  <si>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</si>
  <si>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</si>
  <si>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</si>
  <si>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</si>
  <si>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</si>
  <si>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</si>
  <si>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</si>
  <si>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</si>
  <si>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</si>
  <si>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</si>
  <si>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</si>
  <si>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</si>
  <si>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</si>
  <si>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</si>
  <si>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</si>
  <si>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</si>
  <si>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</si>
  <si>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</si>
  <si>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</si>
  <si>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</si>
  <si>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</si>
  <si>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</si>
  <si>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</si>
  <si>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</si>
  <si>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</si>
  <si>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</si>
  <si>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</si>
  <si>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</si>
  <si>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</si>
  <si>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</si>
  <si>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</si>
  <si>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</si>
  <si>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</si>
  <si>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</si>
  <si>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</si>
  <si>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</si>
  <si>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</si>
  <si>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</si>
  <si>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</si>
  <si>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</si>
  <si>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</si>
  <si>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</si>
  <si>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</si>
  <si>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</si>
  <si>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</si>
  <si>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</si>
  <si>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</si>
  <si>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</si>
  <si>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</si>
  <si>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</si>
  <si>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</si>
  <si>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</si>
  <si>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</si>
  <si>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</si>
  <si>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</si>
  <si>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</si>
  <si>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</si>
  <si>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</si>
  <si>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</si>
  <si>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</si>
  <si>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</si>
  <si>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</si>
  <si>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</si>
  <si>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</si>
  <si>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</si>
  <si>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</si>
  <si>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</si>
  <si>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</si>
  <si>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</si>
  <si>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</si>
  <si>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</si>
  <si>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</si>
  <si>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</si>
  <si>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</si>
  <si>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</si>
  <si>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</si>
  <si>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</si>
  <si>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</si>
  <si>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</si>
  <si>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</si>
  <si>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</si>
  <si>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</si>
  <si>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</si>
  <si>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</si>
  <si>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</si>
  <si>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</si>
  <si>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</si>
  <si>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</si>
  <si>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</si>
  <si>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</si>
  <si>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</si>
  <si>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</si>
  <si>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</si>
  <si>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</si>
  <si>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</si>
  <si>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</si>
  <si>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</si>
  <si>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</si>
  <si>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</si>
  <si>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</si>
  <si>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</si>
  <si>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</si>
  <si>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</si>
  <si>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</si>
  <si>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</si>
  <si>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</si>
  <si>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</si>
  <si>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</si>
  <si>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</si>
  <si>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</si>
  <si>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</si>
  <si>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</si>
  <si>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</si>
  <si>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</si>
  <si>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</si>
  <si>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</si>
  <si>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</si>
  <si>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</si>
  <si>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</si>
  <si>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</si>
  <si>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</si>
  <si>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</si>
  <si>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</si>
  <si>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</si>
  <si>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</si>
  <si>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</si>
  <si>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</si>
  <si>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</si>
  <si>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</si>
  <si>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</si>
  <si>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</si>
  <si>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</si>
  <si>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</si>
  <si>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</si>
  <si>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</si>
  <si>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</si>
  <si>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</si>
  <si>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</si>
  <si>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</si>
  <si>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</si>
  <si>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</si>
  <si>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</si>
  <si>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</si>
  <si>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</si>
  <si>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</si>
  <si>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</si>
  <si>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</si>
  <si>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</si>
  <si>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</si>
  <si>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</si>
  <si>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</si>
  <si>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</si>
  <si>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</si>
  <si>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</si>
  <si>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</si>
  <si>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</si>
  <si>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</si>
  <si>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</si>
  <si>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</si>
  <si>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</si>
  <si>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</si>
  <si>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</si>
  <si>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</si>
  <si>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</si>
  <si>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</si>
  <si>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</si>
  <si>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</si>
  <si>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</si>
  <si>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</si>
  <si>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</si>
  <si>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</si>
  <si>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</si>
  <si>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</si>
  <si>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</si>
  <si>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</si>
  <si>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</si>
  <si>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</si>
  <si>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</si>
  <si>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</si>
  <si>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</si>
  <si>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</si>
  <si>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</si>
  <si>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</si>
  <si>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</si>
  <si>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</si>
  <si>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</si>
  <si>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</si>
  <si>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</si>
  <si>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</si>
  <si>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</si>
  <si>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</si>
  <si>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</si>
  <si>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</si>
  <si>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</si>
  <si>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</si>
  <si>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</si>
  <si>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</si>
  <si>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</si>
  <si>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</si>
  <si>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</si>
  <si>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</si>
  <si>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</si>
  <si>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</si>
  <si>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</si>
  <si>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</si>
  <si>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</si>
  <si>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</si>
  <si>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</si>
  <si>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</si>
  <si>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</si>
  <si>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</si>
  <si>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</si>
  <si>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</si>
  <si>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</si>
  <si>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</si>
  <si>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</si>
  <si>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</si>
  <si>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</si>
  <si>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</si>
  <si>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</si>
  <si>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</si>
  <si>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</si>
  <si>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</si>
  <si>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</si>
  <si>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</si>
  <si>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</si>
  <si>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</si>
  <si>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</si>
  <si>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</si>
  <si>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</si>
  <si>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</si>
  <si>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</si>
  <si>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</si>
  <si>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</si>
  <si>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</si>
  <si>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</si>
  <si>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</si>
  <si>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</si>
  <si>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</si>
  <si>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</si>
  <si>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</si>
  <si>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</si>
  <si>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</si>
  <si>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</si>
  <si>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</si>
  <si>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</si>
  <si>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</si>
  <si>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</si>
  <si>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</si>
  <si>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</si>
  <si>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</si>
  <si>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</si>
  <si>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</si>
  <si>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</si>
  <si>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</si>
  <si>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</si>
  <si>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</si>
  <si>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</si>
  <si>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</si>
  <si>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</si>
  <si>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</si>
  <si>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</si>
  <si>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</si>
  <si>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</si>
  <si>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</si>
  <si>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</si>
  <si>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</si>
  <si>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</si>
  <si>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</si>
  <si>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</si>
  <si>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</si>
  <si>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</si>
  <si>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</si>
  <si>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</si>
  <si>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</si>
  <si>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</si>
  <si>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</si>
  <si>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</si>
  <si>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</si>
  <si>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</si>
  <si>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</si>
  <si>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</si>
  <si>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</si>
  <si>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</si>
  <si>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</si>
  <si>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</si>
  <si>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</si>
  <si>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</si>
  <si>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</si>
  <si>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</si>
  <si>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</si>
  <si>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</si>
  <si>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</si>
  <si>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</si>
  <si>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</si>
  <si>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</si>
  <si>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</si>
  <si>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</si>
  <si>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</si>
  <si>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</si>
  <si>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</si>
  <si>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</si>
  <si>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</si>
  <si>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</si>
  <si>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</si>
  <si>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</si>
  <si>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</si>
  <si>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</si>
  <si>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</si>
  <si>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</si>
  <si>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</si>
  <si>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</si>
  <si>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</si>
  <si>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</si>
  <si>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</si>
  <si>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</si>
  <si>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</si>
  <si>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</si>
  <si>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</si>
  <si>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</si>
  <si>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</si>
  <si>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</si>
  <si>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</si>
  <si>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</si>
  <si>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</si>
  <si>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</si>
  <si>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</si>
  <si>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</si>
  <si>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</si>
  <si>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</si>
  <si>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</si>
  <si>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</si>
  <si>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</si>
  <si>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</si>
  <si>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</si>
  <si>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</si>
  <si>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</si>
  <si>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</si>
  <si>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</si>
  <si>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</si>
  <si>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</si>
  <si>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</si>
  <si>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</si>
  <si>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</si>
  <si>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</si>
  <si>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</si>
  <si>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</si>
  <si>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</si>
  <si>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</si>
  <si>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</si>
  <si>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</si>
  <si>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</si>
  <si>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</si>
  <si>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</si>
  <si>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</si>
  <si>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</si>
  <si>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</si>
  <si>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</si>
  <si>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</si>
  <si>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</si>
  <si>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</si>
  <si>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</si>
  <si>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</si>
  <si>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</si>
  <si>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</si>
  <si>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</si>
  <si>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</si>
  <si>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</si>
  <si>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</si>
  <si>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</si>
  <si>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</si>
  <si>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</si>
  <si>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</si>
  <si>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</si>
  <si>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</si>
  <si>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</si>
  <si>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</si>
  <si>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</si>
  <si>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</si>
  <si>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</si>
  <si>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</si>
  <si>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</si>
  <si>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</si>
  <si>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</si>
  <si>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</si>
  <si>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</si>
  <si>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</si>
  <si>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</si>
  <si>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</si>
  <si>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</si>
  <si>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</si>
  <si>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</si>
  <si>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</si>
  <si>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</si>
  <si>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</si>
  <si>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</si>
  <si>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</si>
  <si>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</si>
  <si>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</si>
  <si>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</si>
  <si>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</si>
  <si>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</si>
  <si>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</si>
  <si>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</si>
  <si>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</si>
  <si>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</si>
  <si>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</si>
  <si>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</si>
  <si>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</si>
  <si>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</si>
  <si>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</si>
  <si>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</si>
  <si>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</si>
  <si>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</si>
  <si>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</si>
  <si>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</si>
  <si>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</si>
  <si>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</si>
  <si>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</si>
  <si>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</si>
  <si>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</si>
  <si>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</si>
  <si>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</si>
  <si>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</si>
  <si>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</si>
  <si>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</si>
  <si>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</si>
  <si>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</si>
  <si>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</si>
  <si>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</si>
  <si>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</si>
  <si>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</si>
  <si>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</si>
  <si>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</si>
  <si>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</si>
  <si>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</si>
  <si>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</si>
  <si>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</si>
  <si>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</si>
  <si>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</si>
  <si>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</si>
  <si>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</si>
  <si>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</si>
  <si>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</si>
  <si>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</si>
  <si>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</si>
  <si>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</si>
  <si>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</si>
  <si>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</si>
  <si>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</si>
  <si>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</si>
  <si>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</si>
  <si>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</si>
  <si>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</si>
  <si>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</si>
  <si>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</si>
  <si>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</si>
  <si>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</si>
  <si>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</si>
  <si>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</si>
  <si>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</si>
  <si>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</si>
  <si>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</si>
  <si>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</si>
  <si>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</si>
  <si>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</si>
  <si>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</si>
  <si>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</si>
  <si>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</si>
  <si>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</si>
  <si>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</si>
  <si>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</si>
  <si>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</si>
  <si>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</si>
  <si>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</si>
  <si>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</si>
  <si>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</si>
  <si>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</si>
  <si>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</si>
  <si>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</si>
  <si>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</si>
  <si>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</si>
  <si>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</si>
  <si>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</si>
  <si>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</si>
  <si>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</si>
  <si>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</si>
  <si>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</si>
  <si>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</si>
  <si>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</si>
  <si>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</si>
  <si>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</si>
  <si>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</si>
  <si>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</si>
  <si>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</si>
  <si>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</si>
  <si>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</si>
  <si>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</si>
  <si>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</si>
  <si>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</si>
  <si>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</si>
  <si>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</si>
  <si>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</si>
  <si>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</si>
  <si>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</si>
  <si>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</si>
  <si>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</si>
  <si>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</si>
  <si>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</si>
  <si>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</si>
  <si>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</si>
  <si>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</si>
  <si>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</si>
  <si>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</si>
  <si>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</si>
  <si>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</si>
  <si>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</si>
  <si>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</si>
  <si>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</si>
  <si>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</si>
  <si>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</si>
  <si>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</si>
  <si>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</si>
  <si>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</si>
  <si>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</si>
  <si>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</si>
  <si>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</si>
  <si>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</si>
  <si>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</si>
  <si>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</si>
  <si>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</si>
  <si>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</si>
  <si>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</si>
  <si>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</si>
  <si>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</si>
  <si>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</si>
  <si>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</si>
  <si>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</si>
  <si>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</si>
  <si>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</si>
  <si>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</si>
  <si>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</si>
  <si>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</si>
  <si>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</si>
  <si>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</si>
  <si>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</si>
  <si>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</si>
  <si>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</si>
  <si>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</si>
  <si>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</si>
  <si>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</si>
  <si>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</si>
  <si>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</si>
  <si>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</si>
  <si>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</si>
  <si>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</si>
  <si>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</si>
  <si>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</si>
  <si>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</si>
  <si>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</si>
  <si>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</si>
  <si>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</si>
  <si>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</si>
  <si>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</si>
  <si>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</si>
  <si>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</si>
  <si>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</si>
  <si>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</si>
  <si>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</si>
  <si>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</si>
  <si>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</si>
  <si>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</si>
  <si>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</si>
  <si>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</si>
  <si>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</si>
  <si>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</si>
  <si>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</si>
  <si>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</si>
  <si>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</si>
  <si>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</si>
  <si>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</si>
  <si>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</si>
  <si>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</si>
  <si>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</si>
  <si>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</si>
  <si>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</si>
  <si>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</si>
  <si>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</si>
  <si>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</si>
  <si>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</si>
  <si>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</si>
  <si>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</si>
  <si>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</si>
  <si>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</si>
  <si>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</si>
  <si>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</si>
  <si>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</si>
  <si>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</si>
  <si>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</si>
  <si>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</si>
  <si>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</si>
  <si>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</si>
  <si>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</si>
  <si>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</si>
  <si>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</si>
  <si>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</si>
  <si>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</si>
  <si>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</si>
  <si>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</si>
  <si>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</si>
  <si>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</si>
  <si>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</si>
  <si>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</si>
  <si>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</si>
  <si>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</si>
  <si>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</si>
  <si>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</si>
  <si>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</si>
  <si>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</si>
  <si>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</si>
  <si>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</si>
  <si>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</si>
  <si>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</si>
  <si>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</si>
  <si>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</si>
  <si>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</si>
  <si>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</si>
  <si>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</si>
  <si>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</si>
  <si>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</si>
  <si>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</si>
  <si>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</si>
  <si>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</si>
  <si>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</si>
  <si>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</si>
  <si>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</si>
  <si>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</si>
  <si>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</si>
  <si>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</si>
  <si>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</si>
  <si>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</si>
  <si>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</si>
  <si>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</si>
  <si>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</si>
  <si>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</si>
  <si>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</si>
  <si>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</si>
  <si>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</si>
  <si>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</si>
  <si>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</si>
  <si>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</si>
  <si>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</si>
  <si>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</si>
  <si>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</si>
  <si>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</si>
  <si>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</si>
  <si>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</si>
  <si>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</si>
  <si>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</si>
  <si>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</si>
  <si>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</si>
  <si>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</si>
  <si>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</si>
  <si>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</si>
  <si>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</si>
  <si>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</si>
  <si>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</si>
  <si>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</si>
  <si>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</si>
  <si>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</si>
  <si>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</si>
  <si>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</si>
  <si>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</si>
  <si>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</si>
  <si>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</si>
  <si>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</si>
  <si>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</si>
  <si>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</si>
  <si>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</si>
  <si>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</si>
  <si>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</si>
  <si>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</si>
  <si>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</si>
  <si>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</si>
  <si>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</si>
  <si>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</si>
  <si>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</si>
  <si>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</si>
  <si>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</si>
  <si>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</si>
  <si>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</si>
  <si>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</si>
  <si>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</si>
  <si>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</si>
  <si>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</si>
  <si>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</si>
  <si>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</si>
  <si>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</si>
  <si>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</si>
  <si>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</si>
  <si>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</si>
  <si>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</si>
  <si>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</si>
  <si>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</si>
  <si>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</si>
  <si>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</si>
  <si>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</si>
  <si>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</si>
  <si>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</si>
  <si>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</si>
  <si>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</si>
  <si>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</si>
  <si>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</si>
  <si>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</si>
  <si>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</si>
  <si>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</si>
  <si>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</si>
  <si>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</si>
  <si>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</si>
  <si>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</si>
  <si>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</si>
  <si>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</si>
  <si>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</si>
  <si>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</si>
  <si>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</si>
  <si>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</si>
  <si>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</si>
  <si>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</si>
  <si>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</si>
  <si>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</si>
  <si>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</si>
  <si>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</si>
  <si>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</si>
  <si>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</si>
  <si>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</si>
  <si>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</si>
  <si>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</si>
  <si>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</si>
  <si>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</si>
  <si>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</si>
  <si>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</si>
  <si>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</si>
  <si>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</si>
  <si>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</si>
  <si>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</si>
  <si>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</si>
  <si>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</si>
  <si>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</si>
  <si>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</si>
  <si>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</si>
  <si>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</si>
  <si>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</si>
  <si>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</si>
  <si>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</si>
  <si>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</si>
  <si>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</si>
  <si>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</si>
  <si>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</si>
  <si>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</si>
  <si>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</si>
  <si>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</si>
  <si>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</si>
  <si>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</si>
  <si>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</si>
  <si>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</si>
  <si>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</si>
  <si>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</si>
  <si>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</si>
  <si>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</si>
  <si>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</si>
  <si>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</si>
  <si>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</si>
  <si>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</si>
  <si>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</si>
  <si>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</si>
  <si>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</si>
  <si>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</si>
  <si>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</si>
  <si>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</si>
  <si>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</si>
  <si>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</si>
  <si>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</si>
  <si>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</si>
  <si>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</si>
  <si>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</si>
  <si>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</si>
  <si>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</si>
  <si>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</si>
  <si>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</si>
  <si>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</si>
  <si>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</si>
  <si>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</si>
  <si>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</si>
  <si>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</si>
  <si>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</si>
  <si>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</si>
  <si>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</si>
  <si>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</si>
  <si>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</si>
  <si>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</si>
  <si>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</si>
  <si>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</si>
  <si>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</si>
  <si>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</si>
  <si>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</si>
  <si>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</si>
  <si>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</si>
  <si>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</si>
  <si>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</si>
  <si>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</si>
  <si>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</si>
  <si>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</si>
  <si>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</si>
  <si>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</si>
  <si>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</si>
  <si>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</si>
  <si>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</si>
  <si>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</si>
  <si>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</si>
  <si>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</si>
  <si>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</si>
  <si>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</si>
  <si>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</si>
  <si>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</si>
  <si>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</si>
  <si>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</si>
  <si>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</si>
  <si>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</si>
  <si>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</si>
  <si>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</si>
  <si>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</si>
  <si>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</si>
  <si>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</si>
  <si>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</si>
  <si>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</si>
  <si>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</si>
  <si>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</si>
  <si>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</si>
  <si>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</si>
  <si>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</si>
  <si>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</si>
  <si>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</si>
  <si>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</si>
  <si>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</si>
  <si>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</si>
  <si>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</si>
  <si>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</si>
  <si>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</si>
  <si>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</si>
  <si>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</si>
  <si>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</si>
  <si>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</si>
  <si>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</si>
  <si>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</si>
  <si>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</si>
  <si>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</si>
  <si>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</si>
  <si>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</si>
  <si>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</si>
  <si>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</si>
  <si>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</si>
  <si>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</si>
  <si>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</si>
  <si>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</si>
  <si>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</si>
  <si>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</si>
  <si>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</si>
  <si>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</si>
  <si>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</si>
  <si>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</si>
  <si>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</si>
  <si>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</si>
  <si>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</si>
  <si>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</si>
  <si>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</si>
  <si>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</si>
  <si>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</si>
  <si>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</si>
  <si>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</si>
  <si>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</si>
  <si>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</si>
  <si>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</si>
  <si>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</si>
  <si>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</si>
  <si>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</si>
  <si>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</si>
  <si>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</si>
  <si>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</si>
  <si>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</si>
  <si>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</si>
  <si>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</si>
  <si>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</si>
  <si>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</si>
  <si>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</si>
  <si>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</si>
  <si>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</si>
  <si>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</si>
  <si>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</si>
  <si>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</si>
  <si>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</si>
  <si>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</si>
  <si>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</si>
  <si>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</si>
  <si>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</si>
  <si>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</si>
  <si>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</si>
  <si>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</si>
  <si>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</si>
  <si>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</si>
  <si>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</si>
  <si>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</si>
  <si>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</si>
  <si>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</si>
  <si>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</si>
  <si>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</si>
  <si>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</si>
  <si>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</si>
  <si>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</si>
  <si>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</si>
  <si>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</si>
  <si>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</si>
  <si>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</si>
  <si>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</si>
  <si>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</si>
  <si>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</si>
  <si>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</si>
  <si>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</si>
  <si>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</si>
  <si>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</si>
  <si>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</si>
  <si>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</si>
  <si>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</si>
  <si>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</si>
  <si>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</si>
  <si>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</si>
  <si>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</si>
  <si>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</si>
  <si>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</si>
  <si>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</si>
  <si>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</si>
  <si>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</si>
  <si>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</si>
  <si>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</si>
  <si>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</si>
  <si>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</si>
  <si>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</si>
  <si>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</si>
  <si>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</si>
  <si>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</si>
  <si>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</si>
  <si>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</si>
  <si>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</si>
  <si>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</si>
  <si>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</si>
  <si>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</si>
  <si>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</si>
  <si>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</si>
  <si>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</si>
  <si>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</si>
  <si>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</si>
  <si>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</si>
  <si>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</si>
  <si>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</si>
  <si>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</si>
  <si>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</si>
  <si>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</si>
  <si>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</si>
  <si>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</si>
  <si>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</si>
  <si>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</si>
  <si>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</si>
  <si>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</si>
  <si>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</si>
  <si>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</si>
  <si>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</si>
  <si>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</si>
  <si>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</si>
  <si>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</si>
  <si>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</si>
  <si>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</si>
  <si>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</si>
  <si>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</si>
  <si>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</si>
  <si>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</si>
  <si>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</si>
  <si>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</si>
  <si>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</si>
  <si>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</si>
  <si>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</si>
  <si>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</si>
  <si>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</si>
  <si>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</si>
  <si>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</si>
  <si>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</si>
  <si>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</si>
  <si>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</si>
  <si>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</si>
  <si>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</si>
  <si>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</si>
  <si>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</si>
  <si>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</si>
  <si>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</si>
  <si>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</si>
  <si>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</si>
  <si>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</si>
  <si>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</si>
  <si>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</si>
  <si>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</si>
  <si>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</si>
  <si>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</si>
  <si>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</si>
  <si>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</si>
  <si>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</si>
  <si>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</si>
  <si>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</si>
  <si>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</si>
  <si>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</si>
  <si>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</si>
  <si>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</si>
  <si>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</si>
  <si>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</si>
  <si>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</si>
  <si>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</si>
  <si>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</si>
  <si>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</si>
  <si>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</si>
  <si>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</si>
  <si>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</si>
  <si>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</si>
  <si>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</si>
  <si>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</si>
  <si>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</si>
  <si>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</si>
  <si>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</si>
  <si>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</si>
  <si>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</si>
  <si>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</si>
  <si>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</si>
  <si>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</si>
  <si>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</si>
  <si>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</si>
  <si>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</si>
  <si>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</si>
  <si>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</si>
  <si>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</si>
  <si>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</si>
  <si>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</si>
  <si>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</si>
  <si>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</si>
  <si>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</si>
  <si>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</si>
  <si>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</si>
  <si>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</si>
  <si>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</si>
  <si>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</si>
  <si>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</si>
  <si>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</si>
  <si>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</si>
  <si>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</si>
  <si>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</si>
  <si>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</si>
  <si>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</si>
  <si>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</si>
  <si>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</si>
  <si>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</si>
  <si>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</si>
  <si>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</si>
  <si>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</si>
  <si>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</si>
  <si>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</si>
  <si>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</si>
  <si>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</si>
  <si>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</si>
  <si>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</si>
  <si>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</si>
  <si>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</si>
  <si>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</si>
  <si>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</si>
  <si>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</si>
  <si>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</si>
  <si>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</si>
  <si>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</si>
  <si>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</si>
  <si>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</si>
  <si>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</si>
  <si>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</si>
  <si>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</si>
  <si>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</si>
  <si>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</si>
  <si>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</si>
  <si>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</si>
  <si>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</si>
  <si>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</si>
  <si>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</si>
  <si>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</si>
  <si>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</si>
  <si>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</si>
  <si>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</si>
  <si>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</si>
  <si>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</si>
  <si>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</si>
  <si>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</si>
  <si>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</si>
  <si>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</si>
  <si>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</si>
  <si>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</si>
  <si>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</si>
  <si>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</si>
  <si>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</si>
  <si>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</si>
  <si>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</si>
  <si>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</si>
  <si>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</si>
  <si>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</si>
  <si>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</si>
  <si>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</si>
  <si>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</si>
  <si>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</si>
  <si>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</si>
  <si>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</si>
  <si>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</si>
  <si>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</si>
  <si>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</si>
  <si>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</si>
  <si>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</si>
  <si>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</si>
  <si>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</si>
  <si>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</si>
  <si>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</si>
  <si>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</si>
  <si>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</si>
  <si>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</si>
  <si>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</si>
  <si>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</si>
  <si>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</si>
  <si>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</si>
  <si>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</si>
  <si>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</si>
  <si>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</si>
  <si>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</si>
  <si>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</si>
  <si>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</si>
  <si>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</si>
  <si>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</si>
  <si>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</si>
  <si>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</si>
  <si>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</si>
  <si>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</si>
  <si>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</si>
  <si>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</si>
  <si>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</si>
  <si>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</si>
  <si>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</si>
  <si>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</si>
  <si>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</si>
  <si>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</si>
  <si>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</si>
  <si>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</si>
  <si>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</si>
  <si>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</si>
  <si>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</si>
  <si>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</si>
  <si>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</si>
  <si>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</si>
  <si>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</si>
  <si>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</si>
  <si>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</si>
  <si>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</si>
  <si>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</si>
  <si>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</si>
  <si>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</si>
  <si>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</si>
  <si>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</si>
  <si>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</si>
  <si>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</si>
  <si>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</si>
  <si>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</si>
  <si>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</si>
  <si>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</si>
  <si>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</si>
  <si>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</si>
  <si>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</si>
  <si>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</si>
  <si>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</si>
  <si>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</si>
  <si>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</si>
  <si>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</si>
  <si>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</si>
  <si>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</si>
  <si>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</si>
  <si>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</si>
  <si>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</si>
  <si>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</si>
  <si>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</si>
  <si>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</si>
  <si>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</si>
  <si>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</si>
  <si>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</si>
  <si>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</si>
  <si>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</si>
  <si>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</si>
  <si>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</si>
  <si>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</si>
  <si>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</si>
  <si>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</si>
  <si>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</si>
  <si>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</si>
  <si>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</si>
  <si>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</si>
  <si>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</si>
  <si>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</si>
  <si>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</si>
  <si>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</si>
  <si>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</si>
  <si>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</si>
  <si>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</si>
  <si>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</si>
  <si>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</si>
  <si>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</si>
  <si>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</si>
  <si>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</si>
  <si>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</si>
  <si>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</si>
  <si>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</si>
  <si>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</si>
  <si>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</si>
  <si>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</si>
  <si>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</si>
  <si>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</si>
  <si>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</si>
  <si>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</si>
  <si>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</si>
  <si>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</si>
  <si>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</si>
  <si>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</si>
  <si>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</si>
  <si>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</si>
  <si>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</si>
  <si>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</si>
  <si>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</si>
  <si>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</si>
  <si>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</si>
  <si>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</si>
  <si>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</si>
  <si>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</si>
  <si>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</si>
  <si>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</si>
  <si>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</si>
  <si>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</si>
  <si>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</si>
  <si>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</si>
  <si>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</si>
  <si>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</si>
  <si>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</si>
  <si>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</si>
  <si>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</si>
  <si>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</si>
  <si>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</si>
  <si>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</si>
  <si>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</si>
  <si>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</si>
  <si>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</si>
  <si>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</si>
  <si>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</si>
  <si>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</si>
  <si>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</si>
  <si>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</si>
  <si>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</si>
  <si>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</si>
  <si>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</si>
  <si>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</si>
  <si>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</si>
  <si>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</si>
  <si>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</si>
  <si>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</si>
  <si>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</si>
  <si>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</si>
  <si>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</si>
  <si>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</si>
  <si>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</si>
  <si>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</si>
  <si>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</si>
  <si>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</si>
  <si>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</si>
  <si>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</si>
  <si>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</si>
  <si>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</si>
  <si>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</si>
  <si>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</si>
  <si>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</si>
  <si>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</si>
  <si>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</si>
  <si>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</si>
  <si>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</si>
  <si>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</si>
  <si>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</si>
  <si>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</si>
  <si>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</si>
  <si>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</si>
  <si>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</si>
  <si>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</si>
  <si>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</si>
  <si>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</si>
  <si>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</si>
  <si>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</si>
  <si>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</si>
  <si>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</si>
  <si>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</si>
  <si>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</si>
  <si>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</si>
  <si>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</si>
  <si>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</si>
  <si>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</si>
  <si>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</si>
  <si>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</si>
  <si>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</si>
  <si>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</si>
  <si>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</si>
  <si>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</si>
  <si>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</si>
  <si>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</si>
  <si>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</si>
  <si>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</si>
  <si>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</si>
  <si>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</si>
  <si>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</si>
  <si>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</si>
  <si>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</si>
  <si>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</si>
  <si>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</si>
  <si>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</si>
  <si>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</si>
  <si>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</si>
  <si>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</si>
  <si>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</si>
  <si>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</si>
  <si>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</si>
  <si>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</si>
  <si>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</si>
  <si>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</si>
  <si>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</si>
  <si>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</si>
  <si>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</si>
  <si>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</si>
  <si>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</si>
  <si>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</si>
  <si>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</si>
  <si>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</si>
  <si>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</si>
  <si>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</si>
  <si>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</si>
  <si>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</si>
  <si>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</si>
  <si>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</si>
  <si>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</si>
  <si>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</si>
  <si>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</si>
  <si>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</si>
  <si>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</si>
  <si>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</si>
  <si>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</si>
  <si>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</si>
  <si>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</si>
  <si>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</si>
  <si>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</si>
  <si>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</si>
  <si>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</si>
  <si>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</si>
  <si>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</si>
  <si>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</si>
  <si>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</si>
  <si>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</si>
  <si>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</si>
  <si>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</si>
  <si>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</si>
  <si>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</si>
  <si>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</si>
  <si>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</si>
  <si>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</si>
  <si>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</si>
  <si>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</si>
  <si>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</si>
  <si>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</si>
  <si>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</si>
  <si>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</si>
  <si>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</si>
  <si>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</si>
  <si>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</si>
  <si>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</si>
  <si>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</si>
  <si>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</si>
  <si>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</si>
  <si>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</si>
  <si>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</si>
  <si>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</si>
  <si>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</si>
  <si>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</si>
  <si>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</si>
  <si>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</si>
  <si>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</si>
  <si>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</si>
  <si>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</si>
  <si>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</si>
  <si>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</si>
  <si>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</si>
  <si>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</si>
  <si>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</si>
  <si>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</si>
  <si>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</si>
  <si>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</si>
  <si>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</si>
  <si>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</si>
  <si>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</si>
  <si>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</si>
  <si>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</si>
  <si>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</si>
  <si>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</si>
  <si>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</si>
  <si>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</si>
  <si>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</si>
  <si>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</si>
  <si>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</si>
  <si>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</si>
  <si>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</si>
  <si>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</si>
  <si>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</si>
  <si>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</si>
  <si>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</si>
  <si>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</si>
  <si>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</si>
  <si>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</si>
  <si>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</si>
  <si>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</si>
  <si>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</si>
  <si>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</si>
  <si>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</si>
  <si>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</si>
  <si>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</si>
  <si>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</si>
  <si>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</si>
  <si>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</si>
  <si>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</si>
  <si>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</si>
  <si>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</si>
  <si>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</si>
  <si>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</si>
  <si>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</si>
  <si>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</si>
  <si>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</si>
  <si>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</si>
  <si>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</si>
  <si>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</si>
  <si>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</si>
  <si>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</si>
  <si>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</si>
  <si>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</si>
  <si>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</si>
  <si>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</si>
  <si>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</si>
  <si>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</si>
  <si>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</si>
  <si>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</si>
  <si>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</si>
  <si>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</si>
  <si>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</si>
  <si>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</si>
  <si>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</si>
  <si>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</si>
  <si>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</si>
  <si>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</si>
  <si>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</si>
  <si>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</si>
  <si>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</si>
  <si>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</si>
  <si>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</si>
  <si>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</si>
  <si>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</si>
  <si>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</si>
  <si>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</si>
  <si>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</si>
  <si>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</si>
  <si>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</si>
  <si>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</si>
  <si>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</si>
  <si>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</si>
  <si>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</si>
  <si>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</si>
  <si>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</si>
  <si>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</si>
  <si>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</si>
  <si>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</si>
  <si>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</si>
  <si>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</si>
  <si>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</si>
  <si>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</si>
  <si>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</si>
  <si>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</si>
  <si>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</si>
  <si>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</si>
  <si>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</si>
  <si>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</si>
  <si>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</si>
  <si>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</si>
  <si>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</si>
  <si>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</si>
  <si>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</si>
  <si>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</si>
  <si>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</si>
  <si>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</si>
  <si>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</si>
  <si>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</si>
  <si>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</si>
  <si>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</si>
  <si>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</si>
  <si>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</si>
  <si>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</si>
  <si>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</si>
  <si>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</si>
  <si>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</si>
  <si>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</si>
  <si>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</si>
  <si>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</si>
  <si>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</si>
  <si>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</si>
  <si>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</si>
  <si>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</si>
  <si>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</si>
  <si>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</si>
  <si>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</si>
  <si>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</si>
  <si>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</si>
  <si>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</si>
  <si>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</si>
  <si>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</si>
  <si>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</si>
  <si>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</si>
  <si>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</si>
  <si>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</si>
  <si>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</si>
  <si>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</si>
  <si>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</si>
  <si>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</si>
  <si>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</si>
  <si>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</si>
  <si>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</si>
  <si>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</si>
  <si>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</si>
  <si>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</si>
  <si>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</si>
  <si>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</si>
  <si>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</si>
  <si>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</si>
  <si>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</si>
  <si>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</si>
  <si>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</si>
  <si>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</si>
  <si>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</si>
  <si>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</si>
  <si>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</si>
  <si>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</si>
  <si>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</si>
  <si>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</si>
  <si>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</si>
  <si>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</si>
  <si>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</si>
  <si>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</si>
  <si>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</si>
  <si>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</si>
  <si>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</si>
  <si>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</si>
  <si>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</si>
  <si>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</si>
  <si>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</si>
  <si>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</si>
  <si>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</si>
  <si>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</si>
  <si>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</si>
  <si>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</si>
  <si>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</si>
  <si>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</si>
  <si>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</si>
  <si>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</si>
  <si>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</si>
  <si>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</si>
  <si>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</si>
  <si>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</si>
  <si>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</si>
  <si>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</si>
  <si>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</si>
  <si>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</si>
  <si>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</si>
  <si>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</si>
  <si>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</si>
  <si>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</si>
  <si>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</si>
  <si>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</si>
  <si>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</si>
  <si>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</si>
  <si>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</si>
  <si>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</si>
  <si>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</si>
  <si>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</si>
  <si>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</si>
  <si>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</si>
  <si>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</si>
  <si>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</si>
  <si>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</si>
  <si>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</si>
  <si>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</si>
  <si>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</si>
  <si>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</si>
  <si>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</si>
  <si>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</si>
  <si>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</si>
  <si>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</si>
  <si>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</si>
  <si>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</si>
  <si>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</si>
  <si>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</si>
  <si>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</si>
  <si>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</si>
  <si>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</si>
  <si>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</si>
  <si>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</si>
  <si>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</si>
  <si>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</si>
  <si>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</si>
  <si>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</si>
  <si>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</si>
  <si>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</si>
  <si>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</si>
  <si>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</si>
  <si>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</si>
  <si>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</si>
  <si>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</si>
  <si>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</si>
  <si>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</si>
  <si>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</si>
  <si>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</si>
  <si>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</si>
  <si>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</si>
  <si>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</si>
  <si>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</si>
  <si>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</si>
  <si>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</si>
  <si>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</si>
  <si>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</si>
  <si>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</si>
  <si>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</si>
  <si>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</si>
  <si>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</si>
  <si>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</si>
  <si>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</si>
  <si>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</si>
  <si>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</si>
  <si>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</si>
  <si>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</si>
  <si>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</si>
  <si>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</si>
  <si>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</si>
  <si>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</si>
  <si>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</si>
  <si>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</si>
  <si>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</si>
  <si>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</si>
  <si>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</si>
  <si>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</si>
  <si>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</si>
  <si>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</si>
  <si>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</si>
  <si>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</si>
  <si>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</si>
  <si>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</si>
  <si>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</si>
  <si>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</si>
  <si>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</si>
  <si>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</si>
  <si>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</si>
  <si>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</si>
  <si>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</si>
  <si>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</si>
  <si>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</si>
  <si>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</si>
  <si>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</si>
  <si>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</si>
  <si>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</si>
  <si>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</si>
  <si>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</si>
  <si>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</si>
  <si>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</si>
  <si>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</si>
  <si>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</si>
  <si>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</si>
  <si>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</si>
  <si>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</si>
  <si>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</si>
  <si>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</si>
  <si>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</si>
  <si>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</si>
  <si>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</si>
  <si>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</si>
  <si>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</si>
  <si>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</si>
  <si>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</si>
  <si>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</si>
  <si>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</si>
  <si>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</si>
  <si>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</si>
  <si>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</si>
  <si>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</si>
  <si>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</si>
  <si>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</si>
  <si>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</si>
  <si>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</si>
  <si>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</si>
  <si>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</si>
  <si>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</si>
  <si>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</si>
  <si>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</si>
  <si>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</si>
  <si>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</si>
  <si>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</si>
  <si>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</si>
  <si>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</si>
  <si>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</si>
  <si>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</si>
  <si>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</si>
  <si>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</si>
  <si>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</si>
  <si>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</si>
  <si>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</si>
  <si>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</si>
  <si>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</si>
  <si>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</si>
  <si>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</si>
  <si>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</si>
  <si>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</si>
  <si>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</si>
  <si>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</si>
  <si>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</si>
  <si>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</si>
  <si>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</si>
  <si>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</si>
  <si>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</si>
  <si>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</si>
  <si>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</si>
  <si>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</si>
  <si>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</si>
  <si>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</si>
  <si>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</si>
  <si>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</si>
  <si>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</si>
  <si>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</si>
  <si>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</si>
  <si>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</si>
  <si>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</si>
  <si>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</si>
  <si>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</si>
  <si>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</si>
  <si>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</si>
  <si>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</si>
  <si>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</si>
  <si>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</si>
  <si>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</si>
  <si>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</si>
  <si>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</si>
  <si>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</si>
  <si>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</si>
  <si>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</si>
  <si>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</si>
  <si>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</si>
  <si>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</si>
  <si>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</si>
  <si>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</si>
  <si>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</si>
  <si>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</si>
  <si>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</si>
  <si>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</si>
  <si>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</si>
  <si>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</si>
  <si>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</si>
  <si>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</si>
  <si>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</si>
  <si>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</si>
  <si>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</si>
  <si>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</si>
  <si>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</si>
  <si>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</si>
  <si>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</si>
  <si>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</si>
  <si>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</si>
  <si>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</si>
  <si>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</si>
  <si>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</si>
  <si>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</si>
  <si>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</si>
  <si>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</si>
  <si>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</si>
  <si>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</si>
  <si>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</si>
  <si>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</si>
  <si>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</si>
  <si>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</si>
  <si>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</si>
  <si>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</si>
  <si>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</si>
  <si>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</si>
  <si>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</si>
  <si>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</si>
  <si>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</si>
  <si>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</si>
  <si>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</si>
  <si>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</si>
  <si>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</si>
  <si>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</si>
  <si>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</si>
  <si>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</si>
  <si>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</si>
  <si>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</si>
  <si>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</si>
  <si>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</si>
  <si>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</si>
  <si>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</si>
  <si>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</si>
  <si>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</si>
  <si>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</si>
  <si>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</si>
  <si>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</si>
  <si>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</si>
  <si>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</si>
  <si>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</si>
  <si>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</si>
  <si>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</si>
  <si>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</si>
  <si>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</si>
  <si>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</si>
  <si>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</si>
  <si>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</si>
  <si>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</si>
  <si>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</si>
  <si>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</si>
  <si>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</si>
  <si>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</si>
  <si>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</si>
  <si>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</si>
  <si>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</si>
  <si>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</si>
  <si>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</si>
  <si>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</si>
  <si>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</si>
  <si>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</si>
  <si>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</si>
  <si>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</si>
  <si>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</si>
  <si>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</si>
  <si>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</si>
  <si>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</si>
  <si>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</si>
  <si>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</si>
  <si>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</si>
  <si>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</si>
  <si>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</si>
  <si>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</si>
  <si>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</si>
  <si>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</si>
  <si>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</si>
  <si>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</si>
  <si>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</si>
  <si>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</si>
  <si>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</si>
  <si>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</si>
  <si>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</si>
  <si>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</si>
  <si>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</si>
  <si>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</si>
  <si>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</si>
  <si>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</si>
  <si>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</si>
  <si>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</si>
  <si>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</si>
  <si>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</si>
  <si>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</si>
  <si>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</si>
  <si>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</si>
  <si>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</si>
  <si>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</si>
  <si>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</si>
  <si>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</si>
  <si>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</si>
  <si>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</si>
  <si>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</si>
  <si>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</si>
  <si>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</si>
  <si>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</si>
  <si>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</si>
  <si>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</si>
  <si>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</si>
  <si>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</si>
  <si>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</si>
  <si>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</si>
  <si>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</si>
  <si>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</si>
  <si>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</si>
  <si>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</si>
  <si>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</si>
  <si>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</si>
  <si>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</si>
  <si>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</si>
  <si>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</si>
  <si>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</si>
  <si>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</si>
  <si>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</si>
  <si>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</si>
  <si>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</si>
  <si>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</si>
  <si>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</si>
  <si>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</si>
  <si>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</si>
  <si>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</si>
  <si>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</si>
  <si>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</si>
  <si>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</si>
  <si>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</si>
  <si>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</si>
  <si>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</si>
  <si>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</si>
  <si>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</si>
  <si>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</si>
  <si>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</si>
  <si>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</si>
  <si>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</si>
  <si>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</si>
  <si>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</si>
  <si>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</si>
  <si>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</si>
  <si>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</si>
  <si>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</si>
  <si>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</si>
  <si>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</si>
  <si>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</si>
  <si>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</si>
  <si>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</si>
  <si>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</si>
  <si>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</si>
  <si>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</si>
  <si>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</si>
  <si>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</si>
  <si>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</si>
  <si>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</si>
  <si>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</si>
  <si>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</si>
  <si>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</si>
  <si>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</si>
  <si>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</si>
  <si>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</si>
  <si>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</si>
  <si>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</si>
  <si>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</si>
  <si>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</si>
  <si>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</si>
  <si>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</si>
  <si>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</si>
  <si>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</si>
  <si>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</si>
  <si>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</si>
  <si>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</si>
  <si>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</si>
  <si>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</si>
  <si>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</si>
  <si>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</si>
  <si>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</si>
  <si>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</si>
  <si>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</si>
  <si>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</si>
  <si>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</si>
  <si>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</si>
  <si>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</si>
  <si>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</si>
  <si>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</si>
  <si>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</si>
  <si>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</si>
  <si>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</si>
  <si>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</si>
  <si>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</si>
  <si>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</si>
  <si>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</si>
  <si>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</si>
  <si>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</si>
  <si>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</si>
  <si>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</si>
  <si>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</si>
  <si>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</si>
  <si>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</si>
  <si>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</si>
  <si>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</si>
  <si>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</si>
  <si>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</si>
  <si>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</si>
  <si>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</si>
  <si>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</si>
  <si>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</si>
  <si>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</si>
  <si>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</si>
  <si>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</si>
  <si>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</si>
  <si>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</si>
  <si>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</si>
  <si>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</si>
  <si>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</si>
  <si>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</si>
  <si>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</si>
  <si>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</si>
  <si>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</si>
  <si>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</si>
  <si>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</si>
  <si>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</si>
  <si>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</si>
  <si>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</si>
  <si>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</si>
  <si>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</si>
  <si>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</si>
  <si>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</si>
  <si>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</si>
  <si>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</si>
  <si>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</si>
  <si>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</si>
  <si>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</si>
  <si>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</si>
  <si>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</si>
  <si>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</si>
  <si>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</si>
  <si>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</si>
  <si>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</si>
  <si>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</si>
  <si>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</si>
  <si>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</si>
  <si>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</si>
  <si>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</si>
  <si>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</si>
  <si>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</si>
  <si>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</si>
  <si>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</si>
  <si>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</si>
  <si>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</si>
  <si>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</si>
  <si>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</si>
  <si>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</si>
  <si>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</si>
  <si>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</si>
  <si>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</si>
  <si>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</si>
  <si>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</si>
  <si>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</si>
  <si>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</si>
  <si>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</si>
  <si>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</si>
  <si>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</si>
  <si>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</si>
  <si>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</si>
  <si>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</si>
  <si>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</si>
  <si>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</si>
  <si>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</si>
  <si>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</si>
  <si>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</si>
  <si>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</si>
  <si>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</si>
  <si>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</si>
  <si>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</si>
  <si>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</si>
  <si>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</si>
  <si>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</si>
  <si>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</si>
  <si>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</si>
  <si>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</si>
  <si>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</si>
  <si>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</si>
  <si>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</si>
  <si>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</si>
  <si>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</si>
  <si>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</si>
  <si>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</si>
  <si>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</si>
  <si>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</si>
  <si>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</si>
  <si>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</si>
  <si>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</si>
  <si>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</si>
  <si>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</si>
  <si>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</si>
  <si>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</si>
  <si>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</si>
  <si>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</si>
  <si>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</si>
  <si>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</si>
  <si>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</si>
  <si>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</si>
  <si>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</si>
  <si>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</si>
  <si>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</si>
  <si>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</si>
  <si>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</si>
  <si>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</si>
  <si>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</si>
  <si>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</si>
  <si>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</si>
  <si>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</si>
  <si>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</si>
  <si>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</si>
  <si>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</si>
  <si>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</si>
  <si>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</si>
  <si>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</si>
  <si>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</si>
  <si>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</si>
  <si>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</si>
  <si>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</si>
  <si>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</si>
  <si>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</si>
  <si>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</si>
  <si>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</si>
  <si>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</si>
  <si>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</si>
  <si>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</si>
  <si>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</si>
  <si>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</si>
  <si>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</si>
  <si>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</si>
  <si>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</si>
  <si>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</si>
  <si>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</si>
  <si>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</si>
  <si>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</si>
  <si>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</si>
  <si>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</si>
  <si>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</si>
  <si>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</si>
  <si>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</si>
  <si>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</si>
  <si>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</si>
  <si>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</si>
  <si>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</si>
  <si>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</si>
  <si>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</si>
  <si>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</si>
  <si>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</si>
  <si>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</si>
  <si>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</si>
  <si>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</si>
  <si>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</si>
  <si>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</si>
  <si>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</si>
  <si>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</si>
  <si>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</si>
  <si>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</si>
  <si>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</si>
  <si>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</si>
  <si>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</si>
  <si>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</si>
  <si>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</si>
  <si>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</si>
  <si>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</si>
  <si>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</si>
  <si>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</si>
  <si>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</si>
  <si>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</si>
  <si>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</si>
  <si>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</si>
  <si>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</si>
  <si>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</si>
  <si>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</si>
  <si>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</si>
  <si>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</si>
  <si>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</si>
  <si>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</si>
  <si>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</si>
  <si>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</si>
  <si>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</si>
  <si>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</si>
  <si>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</si>
  <si>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</si>
  <si>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</si>
  <si>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</si>
  <si>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</si>
  <si>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</si>
  <si>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</si>
  <si>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</si>
  <si>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</si>
  <si>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</si>
  <si>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</si>
  <si>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</si>
  <si>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</si>
  <si>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</si>
  <si>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</si>
  <si>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</si>
  <si>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</si>
  <si>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</si>
  <si>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</si>
  <si>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</si>
  <si>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</si>
  <si>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</si>
  <si>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</si>
  <si>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</si>
  <si>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</si>
  <si>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</si>
  <si>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</si>
  <si>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</si>
  <si>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</si>
  <si>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</si>
  <si>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</si>
  <si>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</si>
  <si>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</si>
  <si>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</si>
  <si>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</si>
  <si>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</si>
  <si>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</si>
  <si>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</si>
  <si>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</si>
  <si>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</si>
  <si>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</si>
  <si>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</si>
  <si>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</si>
  <si>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</si>
  <si>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</si>
  <si>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</si>
  <si>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</si>
  <si>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</si>
  <si>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</si>
  <si>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</si>
  <si>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</si>
  <si>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</si>
  <si>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</si>
  <si>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</si>
  <si>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</si>
  <si>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</si>
  <si>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</si>
  <si>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</si>
  <si>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</si>
  <si>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</si>
  <si>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</si>
  <si>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</si>
  <si>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</si>
  <si>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</si>
  <si>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</si>
  <si>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</si>
  <si>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</si>
  <si>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</si>
  <si>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</si>
  <si>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</si>
  <si>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</si>
  <si>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</si>
  <si>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</si>
  <si>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</si>
  <si>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</si>
  <si>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</si>
  <si>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</si>
  <si>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</si>
  <si>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</si>
  <si>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</si>
  <si>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</si>
  <si>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</si>
  <si>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</si>
  <si>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</si>
  <si>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</si>
  <si>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</si>
  <si>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</si>
  <si>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</si>
  <si>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</si>
  <si>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</si>
  <si>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</si>
  <si>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</si>
  <si>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</si>
  <si>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</si>
  <si>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</si>
  <si>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</si>
  <si>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</si>
  <si>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</si>
  <si>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</si>
  <si>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</si>
  <si>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</si>
  <si>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</si>
  <si>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</si>
  <si>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</si>
  <si>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</si>
  <si>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</si>
  <si>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</si>
  <si>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</si>
  <si>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</si>
  <si>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</si>
  <si>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</si>
  <si>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</si>
  <si>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</si>
  <si>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</si>
  <si>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</si>
  <si>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</si>
  <si>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</si>
  <si>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</si>
  <si>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</si>
  <si>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</si>
  <si>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</si>
  <si>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</si>
  <si>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</si>
  <si>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</si>
  <si>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</si>
  <si>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</si>
  <si>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</si>
  <si>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</si>
  <si>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</si>
  <si>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</si>
  <si>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</si>
  <si>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</si>
  <si>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</si>
  <si>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</si>
  <si>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</si>
  <si>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</si>
  <si>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</si>
  <si>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</si>
  <si>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</si>
  <si>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</si>
  <si>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</si>
  <si>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</si>
  <si>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</si>
  <si>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</si>
  <si>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</si>
  <si>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</si>
  <si>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</si>
  <si>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</si>
  <si>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</si>
  <si>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</si>
  <si>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</si>
  <si>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</si>
  <si>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</si>
  <si>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</si>
  <si>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</si>
  <si>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</si>
  <si>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</si>
  <si>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</si>
  <si>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</si>
  <si>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</si>
  <si>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</si>
  <si>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</si>
  <si>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</si>
  <si>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</si>
  <si>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</si>
  <si>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</si>
  <si>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</si>
  <si>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</si>
  <si>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</si>
  <si>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</si>
  <si>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</si>
  <si>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</si>
  <si>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</si>
  <si>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</si>
  <si>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</si>
  <si>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</si>
  <si>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</si>
  <si>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</si>
  <si>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</si>
  <si>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</si>
  <si>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</si>
  <si>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</si>
  <si>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</si>
  <si>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</si>
  <si>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</si>
  <si>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</si>
  <si>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</si>
  <si>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</si>
  <si>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</si>
  <si>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</si>
  <si>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</si>
  <si>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</si>
  <si>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</si>
  <si>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</si>
  <si>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</si>
  <si>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</si>
  <si>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</si>
  <si>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</si>
  <si>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</si>
  <si>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</si>
  <si>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</si>
  <si>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</si>
  <si>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</si>
  <si>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</si>
  <si>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</si>
  <si>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</si>
  <si>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</si>
  <si>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</si>
  <si>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</si>
  <si>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</si>
  <si>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</si>
  <si>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</si>
  <si>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</si>
  <si>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</si>
  <si>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</si>
  <si>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</si>
  <si>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</si>
  <si>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</si>
  <si>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</si>
  <si>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</si>
  <si>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</si>
  <si>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</si>
  <si>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</si>
  <si>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</si>
  <si>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</si>
  <si>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</si>
  <si>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</si>
  <si>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</si>
  <si>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</si>
  <si>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</si>
  <si>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</si>
  <si>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</si>
  <si>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</si>
  <si>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</si>
  <si>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</si>
  <si>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</si>
  <si>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</si>
  <si>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</si>
  <si>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</si>
  <si>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</si>
  <si>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</si>
  <si>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</si>
  <si>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</si>
  <si>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</si>
  <si>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</si>
  <si>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</si>
  <si>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</si>
  <si>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</si>
  <si>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</si>
  <si>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</si>
  <si>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</si>
  <si>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</si>
  <si>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</si>
  <si>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</si>
  <si>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</si>
  <si>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</si>
  <si>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</si>
  <si>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</si>
  <si>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</si>
  <si>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</si>
  <si>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</si>
  <si>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</si>
  <si>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</si>
  <si>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</si>
  <si>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</si>
  <si>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</si>
  <si>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</si>
  <si>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</si>
  <si>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</si>
  <si>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</si>
  <si>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</si>
  <si>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</si>
  <si>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</si>
  <si>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</si>
  <si>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</si>
  <si>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</si>
  <si>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</si>
  <si>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</si>
  <si>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</si>
  <si>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</si>
  <si>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</si>
  <si>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</si>
  <si>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</si>
  <si>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</si>
  <si>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</si>
  <si>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</si>
  <si>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</si>
  <si>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</si>
  <si>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</si>
  <si>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</si>
  <si>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</si>
  <si>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</si>
  <si>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</si>
  <si>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</si>
  <si>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</si>
  <si>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</si>
  <si>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</si>
  <si>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</si>
  <si>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</si>
  <si>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</si>
  <si>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</si>
  <si>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</si>
  <si>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</si>
  <si>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</si>
  <si>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</si>
  <si>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</si>
  <si>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</si>
  <si>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</si>
  <si>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</si>
  <si>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</si>
  <si>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</si>
  <si>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</si>
  <si>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</si>
  <si>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</si>
  <si>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</si>
  <si>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</si>
  <si>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</si>
  <si>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</si>
  <si>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</si>
  <si>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</si>
  <si>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</si>
  <si>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</si>
  <si>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</si>
  <si>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</si>
  <si>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</si>
  <si>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</si>
  <si>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</si>
  <si>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</si>
  <si>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</si>
  <si>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</si>
  <si>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</si>
  <si>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</si>
  <si>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</si>
  <si>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</si>
  <si>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</si>
  <si>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</si>
  <si>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</si>
  <si>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</si>
  <si>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</si>
  <si>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</si>
  <si>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</si>
  <si>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</si>
  <si>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</si>
  <si>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</si>
  <si>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</si>
  <si>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</si>
  <si>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</si>
  <si>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</si>
  <si>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</si>
  <si>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</si>
  <si>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</si>
  <si>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</si>
  <si>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</si>
  <si>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</si>
  <si>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</si>
  <si>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</si>
  <si>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</si>
  <si>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</si>
  <si>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</si>
  <si>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</si>
  <si>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</si>
  <si>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</si>
  <si>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</si>
  <si>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</si>
  <si>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</si>
  <si>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</si>
  <si>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</si>
  <si>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</si>
  <si>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</si>
  <si>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</si>
  <si>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</si>
  <si>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</si>
  <si>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</si>
  <si>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</si>
  <si>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</si>
  <si>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</si>
  <si>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</si>
  <si>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</si>
  <si>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</si>
  <si>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</si>
  <si>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</si>
  <si>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</si>
  <si>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</si>
  <si>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</si>
  <si>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</si>
  <si>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</si>
  <si>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</si>
  <si>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</si>
  <si>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</si>
  <si>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</si>
  <si>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</si>
  <si>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</si>
  <si>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</si>
  <si>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</si>
  <si>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</si>
  <si>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</si>
  <si>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</si>
  <si>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</si>
  <si>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</si>
  <si>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</si>
  <si>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</si>
  <si>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</si>
  <si>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</si>
  <si>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</si>
  <si>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</si>
  <si>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</si>
  <si>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</si>
  <si>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</si>
  <si>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</si>
  <si>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</si>
  <si>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</si>
  <si>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</si>
  <si>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</si>
  <si>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</si>
  <si>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</si>
  <si>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</si>
  <si>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</si>
  <si>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</si>
  <si>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</si>
  <si>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</si>
  <si>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</si>
  <si>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</si>
  <si>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</si>
  <si>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</si>
  <si>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</si>
  <si>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</si>
  <si>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</si>
  <si>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</si>
  <si>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</si>
  <si>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</si>
  <si>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</si>
  <si>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</si>
  <si>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</si>
  <si>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</si>
  <si>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</si>
  <si>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</si>
  <si>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</si>
  <si>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</si>
  <si>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</si>
  <si>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</si>
  <si>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</si>
  <si>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</si>
  <si>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</si>
  <si>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</si>
  <si>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</si>
  <si>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</si>
  <si>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</si>
  <si>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</si>
  <si>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</si>
  <si>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</si>
  <si>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</si>
  <si>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</si>
  <si>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</si>
  <si>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</si>
  <si>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</si>
  <si>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</si>
  <si>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</si>
  <si>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</si>
  <si>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</si>
  <si>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</si>
  <si>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</si>
  <si>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</si>
  <si>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</si>
  <si>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</si>
  <si>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</si>
  <si>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</si>
  <si>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</si>
  <si>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</si>
  <si>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</si>
  <si>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</si>
  <si>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</si>
  <si>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</si>
  <si>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</si>
  <si>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</si>
  <si>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</si>
  <si>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</si>
  <si>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</si>
  <si>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</si>
  <si>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</si>
  <si>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</si>
  <si>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</si>
  <si>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</si>
  <si>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</si>
  <si>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</si>
  <si>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</si>
  <si>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</si>
  <si>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</si>
  <si>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</si>
  <si>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</si>
  <si>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</si>
  <si>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</si>
  <si>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</si>
  <si>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</si>
  <si>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</si>
  <si>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</si>
  <si>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</si>
  <si>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</si>
  <si>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</si>
  <si>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</si>
  <si>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</si>
  <si>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</si>
  <si>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</si>
  <si>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</si>
  <si>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</si>
  <si>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</si>
  <si>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</si>
  <si>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</si>
  <si>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</si>
  <si>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</si>
  <si>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</si>
  <si>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</si>
  <si>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</si>
  <si>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</si>
  <si>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</si>
  <si>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</si>
  <si>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</si>
  <si>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</si>
  <si>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</si>
  <si>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</si>
  <si>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</si>
  <si>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</si>
  <si>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</si>
  <si>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</si>
  <si>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</si>
  <si>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</si>
  <si>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</si>
  <si>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</si>
  <si>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</si>
  <si>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</si>
  <si>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</si>
  <si>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</si>
  <si>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</si>
  <si>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</si>
  <si>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</si>
  <si>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</si>
  <si>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</si>
  <si>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</si>
  <si>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</si>
  <si>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</si>
  <si>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</si>
  <si>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</si>
  <si>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</si>
  <si>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</si>
  <si>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</si>
  <si>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</si>
  <si>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</si>
  <si>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</si>
  <si>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</si>
  <si>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</si>
  <si>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</si>
  <si>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</si>
  <si>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</si>
  <si>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</si>
  <si>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</si>
  <si>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</si>
  <si>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</si>
  <si>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</si>
  <si>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</si>
  <si>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</si>
  <si>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</si>
  <si>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</si>
  <si>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</si>
  <si>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</si>
  <si>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</si>
  <si>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</si>
  <si>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</si>
  <si>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</si>
  <si>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</si>
  <si>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</si>
  <si>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</si>
  <si>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</si>
  <si>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</si>
  <si>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</si>
  <si>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</si>
  <si>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</si>
  <si>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</si>
  <si>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</si>
  <si>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</si>
  <si>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</si>
  <si>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</si>
  <si>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</si>
  <si>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</si>
  <si>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</si>
  <si>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</si>
  <si>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</si>
  <si>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</si>
  <si>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</si>
  <si>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</si>
  <si>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</si>
  <si>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</si>
  <si>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</si>
  <si>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</si>
  <si>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</si>
  <si>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</si>
  <si>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</si>
  <si>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</si>
  <si>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</si>
  <si>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</si>
  <si>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</si>
  <si>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</si>
  <si>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</si>
  <si>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</si>
  <si>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</si>
  <si>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</si>
  <si>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</si>
  <si>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</si>
  <si>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</si>
  <si>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</si>
  <si>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</si>
  <si>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</si>
  <si>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</si>
  <si>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</si>
  <si>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</si>
  <si>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</si>
  <si>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</si>
  <si>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</si>
  <si>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</si>
  <si>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</si>
  <si>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</si>
  <si>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</si>
  <si>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</si>
  <si>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</si>
  <si>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</si>
  <si>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</si>
  <si>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</si>
  <si>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</si>
  <si>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</si>
  <si>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</si>
  <si>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</si>
  <si>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</si>
  <si>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</si>
  <si>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</si>
  <si>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</si>
  <si>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</si>
  <si>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</si>
  <si>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</si>
  <si>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</si>
  <si>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</si>
  <si>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mjar0877</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</si>
  <si>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</si>
  <si>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</si>
  <si>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</si>
  <si>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</si>
  <si>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</si>
  <si>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</si>
  <si>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</si>
  <si>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</si>
  <si>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</si>
  <si>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</si>
  <si>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</si>
  <si>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</si>
  <si>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</si>
  <si>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</si>
  <si>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</si>
  <si>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</si>
  <si>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</si>
  <si>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</si>
  <si>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</si>
  <si>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</si>
  <si>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</si>
  <si>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</si>
  <si>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 xml:space="preserve">EM Team at site checking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</si>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</sst>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340.66686319444125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46003.615289120367</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46003.615289120367</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46003.615289120367</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46003.615289120367</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46003.615289120367</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46003.615289120367</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46003.615289120367</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46003.615289120367</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46003.615289120367</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46003.615289120367</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46003.615289120367</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46003.615289120367</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46003.615289120367</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46003.615289120367</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46003.615289120367</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46003.615289120367</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46003.615289120367</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46003.615289120367</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46003.615289120367</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46003.615289120367</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46003.615289120367</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46003.615289120367</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46003.615289120367</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46003.615289120367</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46003.615289120367</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46003.615289120367</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46003.615289120367</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46003.615289120367</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46003.615289120367</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46003.615289120367</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46003.615289120367</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46003.615289120367</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46003.615289120367</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46003.615289120367</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46003.615289120367</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46003.615289120367</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46003.615289120367</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46003.615289120367</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46003.615289120367</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46003.615289120367</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46003.615289120367</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46003.615289120367</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46003.615289120367</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46003.615289120367</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46003.615289120367</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46003.615289120367</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46003.615289120367</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46003.615289120367</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46003.615289120367</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46003.615289120367</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46003.615289120367</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46003.615289120367</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46003.615289120367</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46003.615289120367</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46003.615289120367</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46003.615289120367</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46003.615289120367</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46003.615289120367</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46003.615289120367</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46003.615289120367</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46003.615289120367</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46003.615289120367</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46003.615289120367</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46003.615289120367</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46003.615289120367</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46003.615289120367</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46003.615289120367</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46003.615289120367</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46003.615289120367</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46003.615289120367</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46003.615289120367</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46003.615289120367</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46003.615289120367</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46003.615289120367</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46003.615289120367</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46003.615289120367</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46003.615289120367</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46003.615289120367</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46003.615289120367</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46003.615289120367</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46003.615289120367</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46003.615289120367</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46003.615289120367</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46003.615289120367</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46003.615289120367</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46003.615289120367</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46003.615289120367</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46003.615289120367</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46003.615289120367</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46003.615289120367</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46003.615289120367</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46003.615289120367</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46003.615289120367</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46003.615289120367</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46003.615289120367</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46003.615289120367</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46003.615289120367</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46003.615289120367</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46003.615289120367</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46003.615289120367</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46003.615289120367</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46003.615289120367</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46003.615289120367</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46003.615289120367</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46003.615289120367</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46003.615289120367</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46003.615289120367</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46003.615289120367</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46003.615289120367</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46003.615289120367</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46003.615289120367</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46003.615289120367</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46003.615289120367</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46003.615289120367</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46003.615289120367</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46003.615289120367</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46003.615289120367</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46003.615289120367</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46003.615289120367</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46003.615289120367</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46003.615289120367</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46003.615289120367</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46003.615289120367</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46003.615289120367</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46003.615289120367</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46003.615289120367</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B94BDCAF-4F4B-47B3-9745-C74148B27F9D}"/>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178.61545115740591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19.227870138885919</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6.2599071759250364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2.7833792824094417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46003.615289004629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46003.615289004629</v>
      </c>
      <c r="H8" s="97"/>
      <c r="I8" s="18" t="str">
        <f>IFERROR(VLOOKUP(D8,DB!A:F,6,0),"")</f>
        <v/>
      </c>
      <c r="J8" s="18" t="str">
        <f>IFERROR(VLOOKUP(D8,DB!A:G,7,0),"")</f>
        <v/>
      </c>
      <c r="K8" s="19"/>
      <c r="L8" s="18" t="str">
        <f>IFERROR(VLOOKUP(D8,DB!A:I,9,0),"")</f>
        <v/>
      </c>
    </row>
    <row r="9" spans="1:12" ht="31.5" customHeight="1">
      <c r="A9" s="96"/>
      <c r="B9" s="18" t="str">
        <f>IFERROR(VLOOKUP(D9,DB!A:K,11,0),"")</f>
        <v>R2</v>
      </c>
      <c r="C9" s="18"/>
      <c r="D9" s="18" t="s">
        <v>39121</v>
      </c>
      <c r="E9" s="81"/>
      <c r="F9" s="97"/>
      <c r="G9" s="98">
        <f ca="1">IFERROR(NOW()-F9,"-")</f>
        <v>46003.615289004629</v>
      </c>
      <c r="H9" s="97"/>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81"/>
      <c r="F10" s="97"/>
      <c r="G10" s="98">
        <f ca="1">IFERROR(NOW()-F10,"-")</f>
        <v>46003.615289004629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46003.615289004629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46003.615289004629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46003.615289004629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46003.615289004629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46003.615289004629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46003.615289004629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46003.615289004629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46003.615289004629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46003.615289004629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46003.615289004629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46003.615289004629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46003.615289004629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46003.615289004629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46003.615289004629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46003.615289004629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46003.615289004629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46003.615289004629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46003.615289004629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46003.615289004629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46003.615289004629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46003.615289004629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46003.615289004629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46003.615289004629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46003.615289004629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46003.615289004629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46003.615289004629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46003.615289004629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46003.615289004629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46003.615289004629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46003.615289004629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46003.615289004629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46003.615289004629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46003.615289004629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46003.615289004629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46003.615289004629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46003.615289004629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46003.615289004629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46003.615289004629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46003.615289004629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46003.615289004629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46003.615289004629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46003.615289004629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46003.615289120367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46003.615289120367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46003.615289120367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46003.615289120367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46003.615289120367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46003.615289120367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46003.615289120367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46003.615289120367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46003.615289120367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46003.615289120367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46003.615289120367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46003.615289120367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46003.615289120367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46003.615289120367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46003.615289120367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46003.615289120367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46003.615289120367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46003.615289120367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46003.615289120367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46003.615289120367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46003.615289120367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46003.615289120367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46003.615289120367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46003.615289120367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46003.615289120367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46003.615289120367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46003.615289120367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46003.615289120367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46003.615289120367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46003.615289120367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46003.615289120367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46003.615289120367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46003.615289120367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46003.615289120367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46003.615289120367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46003.615289120367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46003.615289120367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46003.615289120367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46003.615289120367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46003.615289120367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46003.615289120367</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46003.615289120367</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46003.615289120367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46003.615289120367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46003.615289120367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46003.615289120367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46003.615289120367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46003.615289120367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46003.615289120367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46003.615289120367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46003.615289120367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46003.615289120367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46003.615289120367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46003.615289120367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46003.615289120367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46003.615289120367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46003.615289120367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46003.615289120367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46003.615289120367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46003.615289120367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46003.615289120367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46003.615289120367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46003.615289120367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46003.615289120367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46003.615289120367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46003.615289120367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46003.615289120367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46003.615289120367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46003.615289120367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46003.615289120367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46003.615289120367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46003.615289120367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46003.615289120367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46003.615289120367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46003.615289120367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46003.615289120367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46003.615289120367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46003.615289120367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46003.615289120367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46003.615289120367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46003.615289120367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46003.615289120367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46003.615289120367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46003.615289120367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46003.615289120367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46003.615289120367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46003.615289120367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46003.615289120367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46003.615289120367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46003.615289120367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46003.615289120367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46003.615289120367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46003.615289120367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46003.615289120367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46003.615289120367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46003.615289120367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46003.615289120367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46003.615289120367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46003.615289120367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46003.615289120367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46003.615289120367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46003.615289120367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46003.615289120367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46003.615289120367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46003.615289120367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46003.615289120367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46003.615289120367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46003.615289120367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46003.615289120367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46003.615289120367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46003.615289120367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46003.615289120367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46003.615289120367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46003.615289120367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46003.615289120367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46003.615289120367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46003.615289120367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46003.615289120367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46003.615289120367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46003.615289120367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46003.615289120367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46003.615289120367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46003.615289120367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46003.615289120367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46003.615289120367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46003.615289120367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46003.615289120367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46003.615289120367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46003.615289120367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46003.615289120367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46003.615289120367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46003.615289120367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46003.615289120367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46003.615289120367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46003.615289120367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46003.615289120367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46003.615289120367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46003.615289120367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46003.615289120367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46003.615289120367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46003.615289120367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46003.615289120367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46003.615289120367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46003.615289120367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46003.615289120367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46003.615289120367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46003.615289120367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46003.615289120367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46003.615289120367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46003.615289120367</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46003.615289120367</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46003.615289120367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46003.615289120367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46003.615289120367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46003.615289120367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46003.615289120367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46003.615289120367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46003.615289120367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46003.615289120367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46003.615289120367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46003.615289120367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46003.615289120367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46003.615289120367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46003.615289120367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46003.615289120367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46003.615289120367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46003.615289120367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46003.615289120367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46003.615289120367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46003.615289120367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46003.615289120367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46003.615289120367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46003.615289120367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46003.615289120367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46003.615289120367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46003.615289120367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46003.615289120367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46003.615289120367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46003.615289120367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46003.615289120367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46003.615289120367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46003.615289120367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46003.615289120367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46003.615289120367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46003.615289120367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46003.615289120367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46003.615289120367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46003.615289120367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46003.615289120367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46003.615289120367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46003.615289120367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46003.615289120367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46003.615289120367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46003.615289120367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46003.615289120367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46003.615289120367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46003.615289120367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46003.615289120367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46003.615289120367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46003.615289120367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46003.615289120367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46003.615289120367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46003.615289120367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46003.615289120367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46003.615289120367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46003.615289120367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46003.615289120367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46003.615289120367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46003.615289120367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46003.615289120367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46003.615289120367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46003.615289120367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46003.615289120367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46003.615289120367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46003.615289120367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46003.615289120367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46003.615289120367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46003.615289120367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46003.615289120367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46003.615289120367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46003.615289120367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46003.615289120367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46003.615289120367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46003.615289120367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46003.615289120367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46003.615289120367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46003.615289120367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46003.615289120367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46003.615289120367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46003.615289120367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46003.615289120367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46003.615289120367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46003.615289120367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46003.615289120367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46003.615289120367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46003.615289120367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46003.615289120367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46003.615289120367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46003.615289120367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46003.615289120367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46003.615289120367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46003.615289120367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46003.615289120367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46003.615289120367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46003.615289120367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46003.615289120367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46003.615289120367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46003.615289120367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46003.615289120367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46003.615289120367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46003.615289120367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46003.615289120367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46003.615289120367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46003.615289120367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46003.615289120367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46003.615289120367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46003.615289120367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46003.615289120367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46003.615289120367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46003.615289120367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46003.615289120367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46003.615289120367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46003.615289120367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46003.615289120367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46003.615289120367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46003.615289120367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46003.615289120367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46003.615289120367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46003.615289120367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46003.615289120367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46003.615289120367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46003.615289120367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46003.615289120367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46003.615289120367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46003.615289120367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46003.615289120367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46003.615289120367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46003.615289120367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46003.615289120367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46003.615289120367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46003.615289120367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46003.615289120367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46003.615289120367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46003.615289120367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46003.615289120367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46003.615289120367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46003.615289120367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46003.615289120367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46003.615289120367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46003.615289120367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46003.615289120367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46003.615289120367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46003.615289120367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46003.615289120367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46003.615289120367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46003.615289120367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46003.615289120367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46003.615289120367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46003.615289120367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46003.615289120367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46003.615289120367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46003.615289120367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46003.615289120367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46003.615289120367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46003.615289120367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46003.615289120367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46003.615289120367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46003.615289120367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46003.615289120367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46003.615289120367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46003.615289120367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46003.615289120367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46003.615289120367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46003.615289120367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46003.615289120367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46003.615289120367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46003.615289120367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46003.615289120367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46003.615289120367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46003.615289120367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46003.615289120367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46003.615289120367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46003.615289120367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46003.615289120367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46003.615289120367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46003.615289120367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46003.615289120367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46003.615289120367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46003.615289120367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46003.615289120367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46003.615289120367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46003.615289120367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46003.615289120367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46003.615289120367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46003.615289120367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46003.615289120367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46003.615289120367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46003.615289120367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46003.615289120367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46003.615289120367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46003.615289120367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46003.615289120367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46003.615289120367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46003.615289120367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46003.615289120367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46003.615289120367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46003.615289120367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46003.615289120367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46003.615289120367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46003.615289120367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46003.615289120367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46003.615289120367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46003.615289120367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46003.615289120367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46003.615289120367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46003.615289120367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46003.615289120367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46003.615289120367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46003.615289120367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46003.615289120367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46003.615289120367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46003.615289120367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46003.615289120367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46003.615289120367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46003.615289120367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46003.615289120367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46003.615289120367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46003.615289120367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46003.615289120367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46003.615289120367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46003.615289120367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46003.615289120367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46003.615289120367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46003.615289120367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46003.615289120367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46003.615289120367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46003.615289120367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46003.615289120367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46003.615289120367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46003.615289120367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46003.615289120367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46003.615289120367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46003.615289120367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46003.615289120367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46003.615289120367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46003.615289120367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46003.615289120367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46003.615289120367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46003.615289120367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46003.615289120367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46003.615289120367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46003.615289120367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46003.615289120367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46003.615289120367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46003.615289120367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46003.615289120367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46003.615289120367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46003.615289120367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46003.615289120367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46003.615289120367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46003.615289120367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46003.615289120367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46003.615289120367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46003.615289120367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46003.615289120367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46003.615289120367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46003.615289120367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46003.615289120367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46003.615289120367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46003.615289120367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46003.615289120367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46003.615289120367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46003.615289120367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46003.615289120367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46003.615289120367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46003.615289120367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46003.615289120367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46003.615289120367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46003.615289120367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46003.615289120367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46003.615289120367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46003.615289120367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46003.615289120367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46003.615289120367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46003.615289120367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46003.615289120367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46003.615289120367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46003.615289120367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46003.615289120367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46003.615289120367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46003.615289120367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46003.615289120367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46003.615289120367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46003.615289120367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46003.615289120367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46003.615289120367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46003.615289120367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46003.615289120367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46003.615289120367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46003.615289120367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46003.615289120367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46003.615289120367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46003.615289120367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46003.615289120367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46003.615289120367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46003.615289120367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46003.615289120367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46003.615289120367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46003.615289120367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46003.615289120367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46003.615289120367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46003.615289120367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46003.615289120367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46003.615289120367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46003.615289120367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46003.615289120367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46003.615289120367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46003.615289120367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46003.615289120367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46003.615289120367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46003.615289120367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46003.615289120367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46003.615289120367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46003.615289120367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46003.615289120367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46003.615289120367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46003.615289120367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46003.615289120367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46003.615289120367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46003.615289120367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46003.615289120367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46003.615289120367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46003.615289120367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46003.615289120367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46003.615289120367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46003.615289120367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46003.615289120367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46003.615289120367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46003.615289120367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46003.615289120367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46003.615289120367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46003.615289120367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46003.615289120367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46003.615289120367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46003.615289120367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46003.615289120367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46003.615289120367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46003.615289120367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46003.615289120367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46003.615289120367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46003.615289120367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46003.615289120367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46003.615289120367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46003.615289120367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46003.615289120367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46003.615289120367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46003.615289120367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46003.615289120367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46003.615289120367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46003.615289120367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46003.615289120367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46003.615289120367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46003.615289120367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46003.615289120367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46003.615289120367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46003.615289120367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46003.615289120367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46003.615289120367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46003.615289120367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46003.615289120367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46003.615289120367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46003.615289120367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46003.615289120367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46003.615289120367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46003.615289120367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46003.615289120367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46003.615289120367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46003.615289120367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46003.615289120367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46003.615289120367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46003.615289120367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46003.615289120367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46003.615289120367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46003.615289120367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46003.615289120367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46003.615289120367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46003.615289120367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46003.615289120367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46003.615289120367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46003.615289120367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46003.615289120367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46003.615289120367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46003.615289120367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46003.615289120367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46003.615289120367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46003.615289120367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46003.615289120367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46003.615289120367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46003.615289120367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46003.615289120367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46003.615289120367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46003.615289120367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46003.615289120367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46003.615289120367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46003.615289120367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46003.615289120367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46003.615289120367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46003.615289120367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46003.615289120367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46003.615289120367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46003.615289120367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46003.615289120367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46003.615289120367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46003.615289120367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46003.615289120367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46003.615289120367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46003.615289120367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46003.615289120367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46003.615289120367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46003.615289120367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46003.615289120367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46003.615289120367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46003.615289120367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46003.615289120367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46003.615289120367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46003.615289120367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46003.615289120367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46003.615289120367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46003.615289120367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46003.615289120367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46003.615289120367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46003.615289120367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46003.615289120367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46003.615289120367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46003.615289120367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46003.615289120367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46003.615289120367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46003.615289120367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46003.615289120367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46003.615289120367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46003.615289120367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46003.615289120367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46003.615289120367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46003.615289120367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46003.615289120367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46003.615289120367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46003.615289120367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46003.615289120367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46003.615289120367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46003.615289120367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46003.615289120367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46003.615289120367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46003.615289120367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46003.615289120367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46003.615289120367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46003.615289120367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46003.615289120367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46003.615289120367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46003.615289120367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46003.615289120367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46003.615289120367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46003.615289120367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46003.615289120367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46003.615289120367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46003.615289120367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46003.615289120367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46003.615289120367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46003.615289120367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46003.615289120367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46003.615289120367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46003.615289120367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46003.615289120367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46003.615289120367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46003.615289120367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46003.615289120367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46003.615289120367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46003.615289120367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46003.615289120367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46003.615289120367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46003.615289120367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46003.615289120367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46003.615289120367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46003.615289120367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46003.615289120367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46003.615289120367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46003.615289120367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46003.615289120367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46003.615289120367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46003.615289120367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46003.615289120367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46003.615289120367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46003.615289120367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46003.615289120367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46003.615289120367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46003.615289120367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46003.615289120367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46003.615289120367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46003.615289120367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46003.615289120367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46003.615289120367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46003.615289120367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46003.615289120367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46003.615289120367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46003.615289120367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46003.615289120367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46003.615289120367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46003.615289120367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46003.615289120367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46003.615289120367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46003.615289120367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46003.615289120367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46003.615289120367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46003.615289120367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46003.615289120367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46003.615289120367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46003.615289120367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46003.615289120367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46003.615289120367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46003.615289120367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46003.615289120367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46003.615289120367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46003.615289120367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46003.615289120367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46003.615289120367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46003.615289120367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46003.615289120367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46003.615289120367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46003.615289120367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46003.615289120367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46003.615289120367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46003.615289120367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46003.615289120367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46003.615289120367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46003.615289120367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46003.615289120367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46003.615289120367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46003.615289120367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46003.615289120367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46003.615289120367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46003.615289120367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46003.615289120367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46003.615289120367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46003.615289120367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46003.615289120367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46003.615289120367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46003.615289120367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46003.615289120367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46003.615289120367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46003.615289120367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46003.615289120367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46003.615289120367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46003.615289120367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46003.615289120367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46003.615289120367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46003.615289120367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46003.615289120367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46003.615289120367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46003.615289120367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46003.615289120367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46003.615289120367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46003.615289120367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46003.615289120367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46003.615289120367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46003.615289120367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46003.615289120367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46003.615289120367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46003.615289120367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46003.615289120367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46003.615289120367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46003.615289120367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46003.615289120367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46003.615289120367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46003.615289120367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46003.615289120367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46003.615289120367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46003.615289120367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46003.615289120367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46003.615289120367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46003.615289120367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46003.615289120367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46003.615289120367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46003.615289120367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46003.615289120367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46003.615289120367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46003.615289120367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46003.615289120367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46003.615289120367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46003.615289120367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46003.615289120367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46003.615289120367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46003.615289120367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46003.615289120367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46003.615289120367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46003.615289120367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46003.615289120367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46003.615289120367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46003.615289120367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46003.615289120367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46003.615289120367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46003.615289120367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46003.615289120367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46003.615289120367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46003.615289120367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46003.615289120367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46003.615289120367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46003.615289120367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46003.615289120367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46003.615289120367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46003.615289120367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46003.615289120367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46003.615289120367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46003.615289120367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46003.615289120367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46003.615289120367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46003.615289120367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46003.615289120367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46003.615289120367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46003.615289120367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46003.615289120367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46003.615289120367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46003.615289120367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46003.615289120367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46003.615289120367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46003.615289120367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46003.615289120367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46003.615289120367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46003.615289120367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46003.615289120367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46003.615289120367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46003.615289120367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46003.615289120367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46003.615289120367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46003.615289120367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46003.615289120367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46003.615289120367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46003.615289120367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46003.615289120367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46003.615289120367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46003.615289120367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46003.615289120367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46003.615289120367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46003.615289120367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46003.615289120367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46003.615289120367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46003.615289120367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46003.615289120367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46003.615289120367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46003.615289120367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46003.615289120367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46003.615289120367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46003.615289120367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46003.615289120367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46003.615289120367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46003.615289120367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46003.615289120367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46003.615289120367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46003.615289120367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46003.615289120367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46003.615289120367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46003.615289120367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46003.615289120367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46003.615289120367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46003.615289120367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46003.615289120367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46003.615289120367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46003.615289120367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46003.615289120367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46003.615289120367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46003.615289120367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46003.615289120367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46003.615289120367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46003.615289120367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46003.615289120367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46003.615289120367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46003.615289120367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46003.615289120367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46003.615289120367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46003.615289120367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46003.615289120367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46003.615289120367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46003.615289120367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46003.615289120367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46003.615289120367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46003.615289120367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46003.615289120367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46003.615289120367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46003.615289120367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46003.615289120367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46003.615289120367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46003.615289120367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46003.615289120367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46003.615289120367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46003.615289120367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46003.615289120367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46003.615289120367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46003.615289120367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46003.615289120367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46003.615289120367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46003.615289120367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46003.615289120367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46003.615289120367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46003.615289120367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46003.615289120367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46003.615289120367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46003.615289120367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46003.615289120367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46003.615289120367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46003.615289120367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46003.615289120367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46003.615289120367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46003.615289120367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46003.615289120367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46003.615289120367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46003.615289120367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46003.615289120367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46003.615289120367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46003.615289120367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46003.615289120367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46003.615289120367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46003.615289120367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46003.615289120367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46003.615289120367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46003.615289120367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46003.615289120367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46003.615289120367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46003.615289120367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46003.615289120367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46003.615289120367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46003.615289120367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46003.615289120367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46003.615289120367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46003.615289120367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46003.615289120367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46003.615289120367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46003.615289120367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46003.615289120367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46003.615289120367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46003.615289120367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46003.615289120367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46003.615289120367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46003.615289120367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46003.615289120367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46003.615289120367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46003.615289120367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46003.615289120367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46003.615289120367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46003.615289120367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46003.615289120367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46003.615289120367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46003.615289120367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46003.615289120367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46003.615289120367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46003.615289120367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46003.615289120367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46003.615289120367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46003.615289120367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46003.615289120367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46003.615289120367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46003.615289120367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46003.615289120367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46003.615289120367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46003.615289120367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46003.615289120367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46003.615289120367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46003.615289120367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46003.615289120367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46003.615289120367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46003.615289120367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46003.615289120367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46003.615289120367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46003.615289120367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46003.615289120367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46003.615289120367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46003.615289120367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46003.615289120367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46003.615289120367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46003.615289120367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46003.615289120367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46003.615289120367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46003.615289120367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46003.615289120367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46003.615289120367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46003.615289120367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46003.615289120367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46003.615289120367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46003.615289120367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46003.615289120367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46003.615289120367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46003.615289120367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46003.615289120367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46003.615289120367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46003.615289120367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46003.615289120367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46003.615289120367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46003.615289120367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46003.615289120367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46003.615289120367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46003.615289120367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46003.615289120367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46003.615289120367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46003.615289120367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46003.615289120367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46003.615289120367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46003.615289120367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46003.615289120367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46003.615289120367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46003.615289120367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46003.615289120367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46003.615289120367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46003.615289120367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46003.615289120367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46003.615289120367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46003.615289120367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46003.615289120367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46003.615289120367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46003.615289120367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46003.615289120367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46003.615289120367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46003.615289120367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46003.615289120367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46003.615289120367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46003.615289120367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46003.615289120367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46003.615289120367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46003.615289120367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46003.615289120367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46003.615289120367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46003.615289120367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46003.615289120367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46003.615289120367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46003.615289120367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46003.615289120367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46003.615289120367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46003.615289120367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46003.615289120367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46003.615289120367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46003.615289120367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46003.615289120367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46003.615289120367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46003.615289120367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46003.615289120367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46003.615289120367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46003.615289120367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46003.615289120367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46003.615289120367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46003.615289120367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46003.615289120367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46003.615289120367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46003.615289120367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46003.615289120367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46003.615289120367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46003.615289120367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46003.615289120367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46003.615289120367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46003.615289120367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46003.615289120367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46003.615289120367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46003.615289120367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46003.615289120367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46003.615289120367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46003.615289120367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46003.615289120367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46003.615289120367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46003.615289120367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46003.615289120367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46003.615289120367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46003.615289120367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46003.615289120367</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300.13457152777119</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4.8211456018470926</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35887</v>
      </c>
      <c r="E4" s="90" t="s">
        <v>39106</v>
      </c>
      <c r="F4" s="91">
        <v>46003.468622685185</v>
      </c>
      <c r="G4" s="92">
        <f t="shared" ref="G4:G6" ca="1" si="1">IFERROR(NOW()-F4,"")</f>
        <v>0.14666643518285127</v>
      </c>
      <c r="H4" s="91">
        <v>46003.462881944448</v>
      </c>
      <c r="I4" s="106" t="str">
        <f>IFERROR(VLOOKUP(D4,DB!A:F,6,0),"")</f>
        <v>Generator-SG</v>
      </c>
      <c r="J4" s="106" t="str">
        <f>IFERROR(VLOOKUP(D4,DB!A:G,7,0),"")</f>
        <v>No BB Shifted</v>
      </c>
      <c r="K4" s="93" t="s">
        <v>39127</v>
      </c>
      <c r="L4" s="87" t="str">
        <f>IFERROR(VLOOKUP(D4,DB!A:I,9,0),"")</f>
        <v>Latis</v>
      </c>
    </row>
    <row r="5" spans="1:16" ht="15" customHeight="1">
      <c r="A5" s="106" t="s">
        <v>39128</v>
      </c>
      <c r="B5" s="106" t="str">
        <f>IFERROR(VLOOKUP(D5,DB!A:K,11,0),"")</f>
        <v>R4</v>
      </c>
      <c r="C5" s="89">
        <v>1</v>
      </c>
      <c r="D5" s="87" t="s">
        <v>36781</v>
      </c>
      <c r="E5" s="90" t="s">
        <v>39106</v>
      </c>
      <c r="F5" s="91"/>
      <c r="G5" s="92">
        <f t="shared" ca="1" si="1"/>
        <v>46003.615289120367</v>
      </c>
      <c r="H5" s="91">
        <v>46003.533379629633</v>
      </c>
      <c r="I5" s="106" t="str">
        <f>IFERROR(VLOOKUP(D5,DB!A:F,6,0),"")</f>
        <v>Generator-SG</v>
      </c>
      <c r="J5" s="106" t="str">
        <f>IFERROR(VLOOKUP(D5,DB!A:G,7,0),"")</f>
        <v>Dead</v>
      </c>
      <c r="K5" s="93" t="s">
        <v>39129</v>
      </c>
      <c r="L5" s="87" t="str">
        <f>IFERROR(VLOOKUP(D5,DB!A:I,9,0),"")</f>
        <v>Latis</v>
      </c>
    </row>
    <row r="6" spans="1:16" ht="15" customHeight="1">
      <c r="A6" s="106"/>
      <c r="B6" s="106" t="str">
        <f>IFERROR(VLOOKUP(D6,DB!A:K,11,0),"")</f>
        <v/>
      </c>
      <c r="C6" s="89"/>
      <c r="D6" s="87"/>
      <c r="E6" s="90"/>
      <c r="F6" s="91"/>
      <c r="G6" s="92">
        <f t="shared" ca="1" si="1"/>
        <v>46003.615289120367</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46003.615289004629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46003.615289004629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46003.615289004629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46003.615289004629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46003.615289004629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46003.615289004629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46003.615289004629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46003.615289004629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46003.615289004629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46003.615289004629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46003.615289004629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46003.615289004629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46003.615289004629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46003.615289004629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46003.615289004629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46003.615289004629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46003.615289004629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46003.615289004629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46003.615289004629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46003.615289004629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46003.615289004629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46003.615289004629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46003.615289004629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46003.615289004629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46003.615289004629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46003.615289004629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46003.615289004629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46003.615289004629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46003.615289004629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46003.615289004629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46003.615289004629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46003.615289004629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46003.615289004629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46003.615289004629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46003.615289004629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46003.615289004629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46003.615289004629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46003.615289004629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46003.615289004629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46003.615289004629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46003.615289004629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46003.615289004629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46003.615289004629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46003.615289004629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46003.615289004629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46003.615289004629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workbookViewId="0">
      <selection activeCell="B6" sqref="B6:B8"/>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111.78322893517907</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77.426411805550742</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54.954178009254974</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22.24199050925381</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6.5078006944386289</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1.4957752314803656</v>
      </c>
      <c r="H7" s="38">
        <v>46002.086875000001</v>
      </c>
      <c r="I7" s="37" t="str">
        <f>IFERROR(VLOOKUP(D7,[1]DB!A:F,6,0),"")</f>
        <v>SCECO</v>
      </c>
      <c r="J7" s="37" t="str">
        <f>IFERROR(VLOOKUP(D7,[1]DB!A:G,7,0),"")</f>
        <v>Good</v>
      </c>
      <c r="K7" s="37" t="s">
        <v>39142</v>
      </c>
      <c r="L7" s="37" t="str">
        <f>IFERROR(VLOOKUP(D7,[1]DB!A:I,9,0),"")</f>
        <v>Latis</v>
      </c>
      <c r="M7" s="37"/>
    </row>
    <row r="8" spans="1:13">
      <c r="A8" s="151" t="s">
        <v>39143</v>
      </c>
      <c r="B8" s="37" t="str">
        <f>IFERROR(VLOOKUP(D8,[1]DB!A:K,11,0),"")</f>
        <v>R5</v>
      </c>
      <c r="C8" s="99">
        <v>1</v>
      </c>
      <c r="D8" s="151" t="s">
        <v>34330</v>
      </c>
      <c r="E8" s="99" t="s">
        <v>39106</v>
      </c>
      <c r="F8" s="152">
        <v>46003.529675925929</v>
      </c>
      <c r="G8" s="153">
        <f t="shared" ref="G8:G60" ca="1" si="3">IFERROR(NOW()-F8,"")</f>
        <v>8.5613078699680045E-2</v>
      </c>
      <c r="H8" s="152">
        <v>46003.52412037037</v>
      </c>
      <c r="I8" s="151" t="str">
        <f>IFERROR(VLOOKUP(D8,[1]DB!A:F,6,0),"")</f>
        <v>Generator-SG</v>
      </c>
      <c r="J8" s="151" t="str">
        <f>IFERROR(VLOOKUP(D8,[1]DB!A:G,7,0),"")</f>
        <v>Vandalized</v>
      </c>
      <c r="K8" s="151" t="s">
        <v>39144</v>
      </c>
      <c r="L8" s="151" t="str">
        <f>IFERROR(VLOOKUP(D8,[1]DB!A:I,9,0),"")</f>
        <v>Latis</v>
      </c>
      <c r="M8" s="151"/>
    </row>
    <row r="9" spans="1:13">
      <c r="A9" s="151"/>
      <c r="B9" s="151"/>
      <c r="C9" s="151"/>
      <c r="D9" s="151"/>
      <c r="E9" s="151"/>
      <c r="F9" s="152"/>
      <c r="G9" s="153">
        <f t="shared" ca="1" si="3"/>
        <v>46003.615289004629</v>
      </c>
      <c r="H9" s="152"/>
      <c r="I9" s="151"/>
      <c r="J9" s="151"/>
      <c r="K9" s="151"/>
      <c r="L9" s="151" t="str">
        <f>IFERROR(VLOOKUP(D9,[1]DB!A:I,9,0),"")</f>
        <v/>
      </c>
      <c r="M9" s="151"/>
    </row>
    <row r="10" spans="1:13">
      <c r="A10" s="151"/>
      <c r="B10" s="151" t="str">
        <f>IFERROR(VLOOKUP(D10,[1]DB!A:K,11,0),"")</f>
        <v/>
      </c>
      <c r="C10" s="151"/>
      <c r="D10" s="151"/>
      <c r="E10" s="151"/>
      <c r="F10" s="152"/>
      <c r="G10" s="153">
        <f t="shared" ca="1" si="3"/>
        <v>46003.615289004629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46003.615289004629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46003.615289004629</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46003.615289004629</v>
      </c>
      <c r="H13" s="152"/>
      <c r="I13" s="151"/>
      <c r="J13" s="151"/>
      <c r="K13" s="151"/>
      <c r="L13" s="151" t="str">
        <f>IFERROR(VLOOKUP(D13,[1]DB!A:I,9,0),"")</f>
        <v/>
      </c>
      <c r="M13" s="151"/>
    </row>
    <row r="14" spans="1:13">
      <c r="A14" s="151"/>
      <c r="B14" s="151"/>
      <c r="C14" s="151"/>
      <c r="D14" s="151"/>
      <c r="E14" s="151"/>
      <c r="F14" s="152"/>
      <c r="G14" s="153">
        <f t="shared" ca="1" si="3"/>
        <v>46003.615289004629</v>
      </c>
      <c r="H14" s="152"/>
      <c r="I14" s="151"/>
      <c r="J14" s="151"/>
      <c r="K14" s="151"/>
      <c r="L14" s="151"/>
      <c r="M14" s="151"/>
    </row>
    <row r="15" spans="1:13">
      <c r="A15" s="151"/>
      <c r="B15" s="151" t="str">
        <f>IFERROR(VLOOKUP(D15,[1]DB!A:K,11,0),"")</f>
        <v/>
      </c>
      <c r="C15" s="151"/>
      <c r="D15" s="151"/>
      <c r="E15" s="151"/>
      <c r="F15" s="152"/>
      <c r="G15" s="153">
        <f t="shared" ca="1" si="3"/>
        <v>46003.615289004629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46003.615289004629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46003.615289004629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46003.615289004629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46003.615289004629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46003.615289004629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46003.615289004629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46003.615289004629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46003.615289004629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46003.615289004629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46003.615289004629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46003.615289004629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46003.615289004629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46003.615289004629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46003.615289004629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46003.615289004629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46003.615289004629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46003.615289004629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46003.615289004629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46003.615289004629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46003.615289004629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46003.615289004629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46003.615289004629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46003.615289004629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46003.615289004629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46003.615289004629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46003.615289004629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46003.615289004629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46003.615289004629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46003.615289004629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46003.615289004629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46003.615289004629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46003.615289004629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46003.615289004629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46003.615289004629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46003.615289004629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46003.615289004629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46003.615289004629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46003.615289004629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46003.615289004629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46003.615289004629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46003.615289004629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46003.615289004629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46003.615289004629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46003.615289004629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46003.615289004629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46003.615289004629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46003.615289004629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46003.615289004629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46003.615289004629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46003.615289004629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46003.615289004629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46003.615289004629</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39145</v>
      </c>
      <c r="B2" s="114" t="str">
        <f>IFERROR(VLOOKUP(D2,DB!A:K,11,0),"")</f>
        <v>R6</v>
      </c>
      <c r="C2" s="115">
        <v>1</v>
      </c>
      <c r="D2" s="114" t="s">
        <v>35929</v>
      </c>
      <c r="E2" s="136" t="s">
        <v>39106</v>
      </c>
      <c r="F2" s="116">
        <v>46003.469664351855</v>
      </c>
      <c r="G2" s="72">
        <f t="shared" ref="G2:G44" ca="1" si="0">IFERROR(NOW()-F2,"-")</f>
        <v>0.14562476851278916</v>
      </c>
      <c r="H2" s="116">
        <v>46003.463703703703</v>
      </c>
      <c r="I2" s="114" t="str">
        <f>IFERROR(VLOOKUP(D2,DB!A:F,6,0),"")</f>
        <v>SCECO</v>
      </c>
      <c r="J2" s="114" t="str">
        <f>IFERROR(VLOOKUP(D2,DB!A:G,7,0),"")</f>
        <v>Dead</v>
      </c>
      <c r="K2" s="117" t="s">
        <v>39146</v>
      </c>
      <c r="L2" s="131" t="str">
        <f>IFERROR(VLOOKUP(D2,DB!A:I,9,0),"")</f>
        <v>Latis</v>
      </c>
    </row>
    <row r="3" spans="1:16382" ht="31.5" customHeight="1">
      <c r="A3" s="113"/>
      <c r="B3" s="114" t="str">
        <f>IFERROR(VLOOKUP(D3,DB!A:K,11,0),"")</f>
        <v/>
      </c>
      <c r="C3" s="115"/>
      <c r="D3" s="114"/>
      <c r="E3" s="136"/>
      <c r="F3" s="116"/>
      <c r="G3" s="72">
        <f t="shared" ca="1" si="0"/>
        <v>46003.615289120367</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46003.615289120367</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46003.615289120367</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46003.615289120367</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46003.615289120367</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46003.615289120367</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46003.615289120367</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46003.615289120367</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46003.615289120367</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46003.615289120367</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46003.615289120367</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46003.615289120367</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46003.615289120367</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46003.615289120367</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46003.615289120367</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46003.615289120367</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46003.615289120367</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46003.615289120367</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46003.615289120367</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46003.615289120367</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46003.615289120367</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46003.615289120367</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46003.615289120367</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46003.615289120367</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46003.615289120367</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46003.615289120367</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46003.615289120367</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46003.615289120367</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46003.615289120367</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46003.615289120367</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46003.615289120367</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46003.615289120367</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46003.615289120367</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46003.615289120367</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46003.615289120367</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46003.615289120367</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46003.615289120367</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46003.615289120367</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46003.615289120367</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46003.615289120367</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46003.615289120367</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46003.615289120367</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46003.615289120367</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46003.615289120367</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46003.615289120367</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46003.615289120367</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46003.615289120367</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46003.615289120367</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46003.615289120367</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46003.615289120367</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46003.615289120367</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46003.615289120367</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46003.615289120367</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46003.615289120367</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46003.615289120367</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46003.615289120367</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46003.615289120367</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46003.615289120367</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46003.615289120367</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46003.615289120367</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46003.615289120367</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46003.615289120367</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46003.615289120367</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46003.615289120367</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46003.615289120367</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46003.615289120367</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46003.615289120367</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46003.615289120367</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46003.615289120367</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46003.615289120367</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46003.615289120367</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46003.615289120367</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46003.615289120367</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46003.615289120367</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46003.615289120367</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46003.615289120367</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46003.615289120367</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46003.615289120367</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46003.615289120367</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46003.615289120367</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46003.615289120367</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46003.615289120367</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46003.615289120367</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46003.615289120367</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46003.615289120367</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46003.615289120367</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46003.615289120367</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46003.615289120367</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46003.615289120367</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46003.615289120367</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46003.615289120367</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46003.615289120367</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46003.615289120367</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46003.615289120367</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46003.615289120367</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46003.615289120367</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46003.615289120367</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46003.615289120367</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46003.615289120367</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46003.615289120367</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46003.615289120367</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46003.615289120367</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46003.615289120367</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46003.615289120367</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46003.615289120367</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46003.615289120367</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46003.615289120367</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46003.615289120367</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46003.615289120367</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46003.615289120367</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46003.615289120367</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46003.615289120367</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46003.615289120367</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46003.615289120367</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46003.615289120367</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46003.615289120367</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46003.615289120367</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46003.615289120367</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46003.615289120367</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46003.615289120367</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46003.615289120367</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46003.615289120367</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46003.615289120367</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46003.615289120367</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46003.615289120367</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46003.615289120367</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46003.615289120367</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46003.615289120367</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46003.615289120367</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46003.615289120367</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46003.615289120367</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46003.615289120367</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46003.615289120367</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46003.615289120367</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46003.615289120367</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46003.615289120367</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46003.615289120367</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46003.615289120367</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46003.615289120367</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46003.615289120367</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46003.615289120367</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46003.615289120367</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46003.615289120367</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46003.615289120367</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46003.615289120367</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46003.615289120367</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46003.615289120367</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46003.615289120367</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46003.615289120367</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46003.615289120367</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46003.615289120367</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46003.615289120367</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46003.615289120367</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46003.615289120367</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46003.615289120367</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46003.615289120367</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46003.615289120367</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46003.615289120367</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46003.615289120367</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46003.615289120367</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46003.615289120367</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46003.615289120367</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46003.615289120367</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46003.615289120367</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46003.615289120367</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46003.615289120367</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46003.615289120367</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46003.615289120367</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46003.615289120367</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46003.615289120367</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46003.615289120367</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46003.615289120367</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46003.615289120367</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46003.615289120367</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46003.615289120367</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46003.615289120367</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46003.615289120367</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46003.615289120367</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46003.615289120367</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46003.615289120367</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46003.615289120367</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46003.615289120367</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46003.615289120367</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46003.615289120367</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46003.615289120367</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46003.615289120367</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46003.615289120367</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46003.615289120367</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46003.615289120367</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46003.615289120367</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46003.615289120367</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46003.615289120367</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46003.615289120367</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46003.615289120367</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46003.615289120367</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46003.615289120367</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46003.615289120367</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46003.615289120367</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46003.615289120367</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46003.615289120367</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46003.615289120367</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46003.615289120367</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46003.615289120367</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46003.615289120367</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46003.615289120367</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46003.615289120367</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46003.615289120367</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46003.615289120367</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46003.615289120367</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46003.615289120367</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46003.615289120367</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46003.615289120367</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46003.615289120367</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46003.615289120367</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46003.615289120367</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46003.615289120367</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46003.615289120367</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46003.615289120367</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46003.615289120367</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46003.615289120367</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46003.615289120367</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46003.615289120367</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46003.615289120367</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46003.615289120367</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46003.615289120367</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46003.615289120367</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46003.615289120367</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46003.615289120367</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46003.615289120367</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46003.615289120367</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46003.615289120367</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46003.615289120367</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46003.615289120367</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46003.615289120367</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46003.615289120367</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46003.615289120367</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46003.615289120367</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46003.615289120367</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46003.615289120367</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46003.615289120367</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46003.615289120367</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46003.615289120367</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46003.615289120367</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46003.615289120367</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46003.615289120367</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46003.615289120367</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46003.615289120367</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46003.615289120367</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46003.615289120367</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46003.615289120367</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46003.615289120367</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46003.615289120367</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46003.615289120367</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46003.615289120367</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46003.615289120367</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46003.615289120367</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46003.615289120367</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46003.615289120367</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46003.615289120367</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46003.615289120367</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46003.615289120367</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46003.615289120367</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46003.615289120367</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46003.615289120367</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46003.615289120367</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46003.615289120367</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46003.615289120367</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46003.615289120367</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46003.615289120367</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46003.615289120367</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46003.615289120367</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46003.615289120367</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46003.615289120367</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46003.615289120367</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46003.615289120367</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46003.615289120367</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46003.615289120367</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46003.615289120367</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46003.615289120367</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46003.615289120367</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46003.615289120367</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46003.615289120367</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46003.615289120367</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46003.615289120367</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46003.615289120367</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46003.615289120367</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46003.615289120367</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46003.615289120367</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46003.615289120367</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46003.615289120367</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46003.615289120367</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46003.615289120367</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46003.615289120367</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46003.615289120367</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46003.615289120367</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46003.615289120367</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46003.615289120367</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46003.615289120367</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46003.615289120367</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46003.615289120367</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46003.615289120367</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46003.615289120367</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46003.615289120367</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46003.615289120367</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46003.615289120367</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46003.615289120367</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46003.615289120367</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46003.615289120367</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46003.615289120367</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46003.615289120367</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46003.615289120367</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46003.615289120367</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46003.615289120367</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46003.615289120367</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46003.615289120367</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46003.615289120367</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46003.615289120367</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46003.615289120367</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46003.615289120367</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46003.615289120367</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46003.615289120367</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46003.615289120367</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46003.615289120367</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46003.615289120367</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46003.615289120367</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46003.615289120367</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46003.615289120367</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46003.615289120367</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46003.615289120367</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46003.615289120367</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46003.615289120367</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46003.615289120367</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46003.615289120367</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46003.615289120367</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46003.615289120367</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46003.615289120367</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46003.615289120367</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46003.615289120367</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46003.615289120367</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46003.615289120367</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46003.615289120367</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46003.615289120367</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46003.615289120367</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46003.615289120367</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2025-12-12T11:48:02Z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