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87" documentId="120_S{2AC9BD13-BADA-5192-A53E-5A8FF88502F6}" xr6:coauthVersionLast="47" xr6:coauthVersionMax="47" xr10:uidLastSave="{7D4786A5-6759-4BFE-8FAA-CDF62EE0CF4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D6" i="3"/>
  <c r="L2" i="9"/>
  <c r="J2" i="9"/>
  <c r="I2" i="9"/>
  <c r="G2" i="9"/>
  <c r="B3"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<sst xmlns="http://schemas.openxmlformats.org/spreadsheetml/2006/main" count="180283" uniqueCount="39128">
  <si>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</si>
  <si>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</si>
  <si>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</si>
  <si>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</si>
  <si>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</si>
  <si>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</si>
  <si>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</si>
  <si>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</si>
  <si>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</si>
  <si>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</si>
  <si>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</si>
  <si>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</si>
  <si>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</si>
  <si>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</si>
  <si>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</si>
  <si>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</si>
  <si>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</si>
  <si>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</si>
  <si>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</si>
  <si>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</si>
  <si>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</si>
  <si>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</si>
  <si>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</si>
  <si>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</si>
  <si>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</si>
  <si>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</si>
  <si>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</si>
  <si>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</si>
  <si>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</si>
  <si>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</si>
  <si>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</si>
  <si>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</si>
  <si>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</si>
  <si>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</si>
  <si>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</si>
  <si>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</si>
  <si>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</si>
  <si>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</si>
  <si>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</si>
  <si>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</si>
  <si>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</si>
  <si>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</si>
  <si>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</si>
  <si>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</si>
  <si>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</si>
  <si>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</si>
  <si>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</si>
  <si>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</si>
  <si>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</si>
  <si>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</si>
  <si>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</si>
  <si>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</si>
  <si>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</si>
  <si>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</si>
  <si>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</si>
  <si>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</si>
  <si>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</si>
  <si>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</si>
  <si>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</si>
  <si>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</si>
  <si>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</si>
  <si>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</si>
  <si>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</si>
  <si>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</si>
  <si>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</si>
  <si>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</si>
  <si>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</si>
  <si>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</si>
  <si>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</si>
  <si>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</si>
  <si>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</si>
  <si>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</si>
  <si>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</si>
  <si>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</si>
  <si>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</si>
  <si>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</si>
  <si>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</si>
  <si>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</si>
  <si>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</si>
  <si>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</si>
  <si>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</si>
  <si>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</si>
  <si>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</si>
  <si>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</si>
  <si>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</si>
  <si>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</si>
  <si>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</si>
  <si>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</si>
  <si>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</si>
  <si>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</si>
  <si>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</si>
  <si>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</si>
  <si>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</si>
  <si>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</si>
  <si>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</si>
  <si>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</si>
  <si>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</si>
  <si>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</si>
  <si>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</si>
  <si>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</si>
  <si>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</si>
  <si>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</si>
  <si>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</si>
  <si>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</si>
  <si>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</si>
  <si>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</si>
  <si>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</si>
  <si>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</si>
  <si>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</si>
  <si>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</si>
  <si>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</si>
  <si>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</si>
  <si>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</si>
  <si>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</si>
  <si>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</si>
  <si>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</si>
  <si>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</si>
  <si>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</si>
  <si>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</si>
  <si>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</si>
  <si>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</si>
  <si>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</si>
  <si>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</si>
  <si>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</si>
  <si>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</si>
  <si>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</si>
  <si>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</si>
  <si>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</si>
  <si>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</si>
  <si>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</si>
  <si>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</si>
  <si>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</si>
  <si>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</si>
  <si>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</si>
  <si>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</si>
  <si>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</si>
  <si>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</si>
  <si>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</si>
  <si>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</si>
  <si>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</si>
  <si>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</si>
  <si>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</si>
  <si>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</si>
  <si>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</si>
  <si>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</si>
  <si>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</si>
  <si>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</si>
  <si>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</si>
  <si>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</si>
  <si>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</si>
  <si>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</si>
  <si>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</si>
  <si>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</si>
  <si>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</si>
  <si>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</si>
  <si>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</si>
  <si>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</si>
  <si>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</si>
  <si>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</si>
  <si>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</si>
  <si>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</si>
  <si>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</si>
  <si>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</si>
  <si>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</si>
  <si>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</si>
  <si>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</si>
  <si>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</si>
  <si>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</si>
  <si>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</si>
  <si>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</si>
  <si>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</si>
  <si>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</si>
  <si>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</si>
  <si>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</si>
  <si>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</si>
  <si>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</si>
  <si>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</si>
  <si>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</si>
  <si>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</si>
  <si>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</si>
  <si>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</si>
  <si>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</si>
  <si>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</si>
  <si>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</si>
  <si>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</si>
  <si>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</si>
  <si>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</si>
  <si>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</si>
  <si>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</si>
  <si>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</si>
  <si>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</si>
  <si>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</si>
  <si>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</si>
  <si>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</si>
  <si>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</si>
  <si>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</si>
  <si>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</si>
  <si>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</si>
  <si>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</si>
  <si>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</si>
  <si>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</si>
  <si>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</si>
  <si>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</si>
  <si>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</si>
  <si>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</si>
  <si>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</si>
  <si>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</si>
  <si>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</si>
  <si>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</si>
  <si>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</si>
  <si>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</si>
  <si>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</si>
  <si>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</si>
  <si>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</si>
  <si>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</si>
  <si>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</si>
  <si>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</si>
  <si>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</si>
  <si>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</si>
  <si>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</si>
  <si>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</si>
  <si>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</si>
  <si>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</si>
  <si>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</si>
  <si>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</si>
  <si>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</si>
  <si>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</si>
  <si>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</si>
  <si>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</si>
  <si>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</si>
  <si>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</si>
  <si>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</si>
  <si>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</si>
  <si>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</si>
  <si>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</si>
  <si>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</si>
  <si>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</si>
  <si>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</si>
  <si>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</si>
  <si>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</si>
  <si>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</si>
  <si>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</si>
  <si>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</si>
  <si>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</si>
  <si>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</si>
  <si>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</si>
  <si>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</si>
  <si>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</si>
  <si>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</si>
  <si>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</si>
  <si>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</si>
  <si>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</si>
  <si>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</si>
  <si>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</si>
  <si>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</si>
  <si>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</si>
  <si>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</si>
  <si>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</si>
  <si>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</si>
  <si>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</si>
  <si>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</si>
  <si>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</si>
  <si>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</si>
  <si>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</si>
  <si>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</si>
  <si>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</si>
  <si>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</si>
  <si>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</si>
  <si>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</si>
  <si>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</si>
  <si>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</si>
  <si>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</si>
  <si>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</si>
  <si>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</si>
  <si>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</si>
  <si>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</si>
  <si>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</si>
  <si>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</si>
  <si>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</si>
  <si>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</si>
  <si>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</si>
  <si>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</si>
  <si>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</si>
  <si>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</si>
  <si>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</si>
  <si>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</si>
  <si>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</si>
  <si>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</si>
  <si>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</si>
  <si>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</si>
  <si>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</si>
  <si>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</si>
  <si>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</si>
  <si>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</si>
  <si>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</si>
  <si>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</si>
  <si>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</si>
  <si>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</si>
  <si>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</si>
  <si>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</si>
  <si>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</si>
  <si>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</si>
  <si>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</si>
  <si>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</si>
  <si>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</si>
  <si>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</si>
  <si>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</si>
  <si>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</si>
  <si>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</si>
  <si>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</si>
  <si>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</si>
  <si>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</si>
  <si>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</si>
  <si>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</si>
  <si>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</si>
  <si>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</si>
  <si>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</si>
  <si>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</si>
  <si>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</si>
  <si>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</si>
  <si>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</si>
  <si>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</si>
  <si>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</si>
  <si>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</si>
  <si>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</si>
  <si>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</si>
  <si>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</si>
  <si>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</si>
  <si>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</si>
  <si>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</si>
  <si>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</si>
  <si>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</si>
  <si>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</si>
  <si>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</si>
  <si>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</si>
  <si>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</si>
  <si>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</si>
  <si>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</si>
  <si>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</si>
  <si>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</si>
  <si>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</si>
  <si>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</si>
  <si>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</si>
  <si>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</si>
  <si>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</si>
  <si>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</si>
  <si>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</si>
  <si>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</si>
  <si>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</si>
  <si>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</si>
  <si>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</si>
  <si>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</si>
  <si>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</si>
  <si>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</si>
  <si>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</si>
  <si>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</si>
  <si>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</si>
  <si>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</si>
  <si>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</si>
  <si>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</si>
  <si>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</si>
  <si>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</si>
  <si>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</si>
  <si>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</si>
  <si>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</si>
  <si>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</si>
  <si>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</si>
  <si>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</si>
  <si>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</si>
  <si>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</si>
  <si>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</si>
  <si>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</si>
  <si>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</si>
  <si>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</si>
  <si>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</si>
  <si>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</si>
  <si>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</si>
  <si>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</si>
  <si>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</si>
  <si>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</si>
  <si>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</si>
  <si>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</si>
  <si>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</si>
  <si>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</si>
  <si>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</si>
  <si>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</si>
  <si>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</si>
  <si>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</si>
  <si>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</si>
  <si>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</si>
  <si>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</si>
  <si>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</si>
  <si>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</si>
  <si>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</si>
  <si>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</si>
  <si>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</si>
  <si>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</si>
  <si>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</si>
  <si>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</si>
  <si>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</si>
  <si>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</si>
  <si>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</si>
  <si>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</si>
  <si>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</si>
  <si>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</si>
  <si>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</si>
  <si>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</si>
  <si>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</si>
  <si>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</si>
  <si>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</si>
  <si>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</si>
  <si>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</si>
  <si>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</si>
  <si>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</si>
  <si>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</si>
  <si>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</si>
  <si>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</si>
  <si>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</si>
  <si>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</si>
  <si>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</si>
  <si>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</si>
  <si>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</si>
  <si>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</si>
  <si>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</si>
  <si>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</si>
  <si>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</si>
  <si>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</si>
  <si>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</si>
  <si>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</si>
  <si>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</si>
  <si>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</si>
  <si>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</si>
  <si>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</si>
  <si>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</si>
  <si>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</si>
  <si>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</si>
  <si>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</si>
  <si>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</si>
  <si>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</si>
  <si>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</si>
  <si>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</si>
  <si>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</si>
  <si>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</si>
  <si>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</si>
  <si>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</si>
  <si>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</si>
  <si>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</si>
  <si>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</si>
  <si>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</si>
  <si>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</si>
  <si>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</si>
  <si>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</si>
  <si>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</si>
  <si>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</si>
  <si>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</si>
  <si>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</si>
  <si>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</si>
  <si>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</si>
  <si>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</si>
  <si>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</si>
  <si>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</si>
  <si>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</si>
  <si>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</si>
  <si>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</si>
  <si>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</si>
  <si>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</si>
  <si>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</si>
  <si>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</si>
  <si>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</si>
  <si>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</si>
  <si>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</si>
  <si>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</si>
  <si>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</si>
  <si>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</si>
  <si>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</si>
  <si>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</si>
  <si>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</si>
  <si>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</si>
  <si>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</si>
  <si>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</si>
  <si>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</si>
  <si>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</si>
  <si>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</si>
  <si>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</si>
  <si>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</si>
  <si>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</si>
  <si>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</si>
  <si>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</si>
  <si>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</si>
  <si>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</si>
  <si>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</si>
  <si>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</si>
  <si>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</si>
  <si>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</si>
  <si>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</si>
  <si>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</si>
  <si>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</si>
  <si>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</si>
  <si>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</si>
  <si>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</si>
  <si>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</si>
  <si>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</si>
  <si>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</si>
  <si>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</si>
  <si>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</si>
  <si>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</si>
  <si>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</si>
  <si>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</si>
  <si>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</si>
  <si>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</si>
  <si>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</si>
  <si>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</si>
  <si>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</si>
  <si>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</si>
  <si>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</si>
  <si>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</si>
  <si>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</si>
  <si>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</si>
  <si>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</si>
  <si>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</si>
  <si>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</si>
  <si>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</si>
  <si>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</si>
  <si>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</si>
  <si>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</si>
  <si>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</si>
  <si>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</si>
  <si>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</si>
  <si>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</si>
  <si>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</si>
  <si>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</si>
  <si>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</si>
  <si>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</si>
  <si>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</si>
  <si>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</si>
  <si>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</si>
  <si>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</si>
  <si>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</si>
  <si>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</si>
  <si>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</si>
  <si>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</si>
  <si>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</si>
  <si>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</si>
  <si>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</si>
  <si>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</si>
  <si>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</si>
  <si>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</si>
  <si>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</si>
  <si>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</si>
  <si>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</si>
  <si>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</si>
  <si>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</si>
  <si>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</si>
  <si>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</si>
  <si>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</si>
  <si>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</si>
  <si>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</si>
  <si>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</si>
  <si>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</si>
  <si>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</si>
  <si>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</si>
  <si>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</si>
  <si>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</si>
  <si>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</si>
  <si>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</si>
  <si>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</si>
  <si>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</si>
  <si>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</si>
  <si>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</si>
  <si>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</si>
  <si>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</si>
  <si>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</si>
  <si>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</si>
  <si>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</si>
  <si>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</si>
  <si>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</si>
  <si>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</si>
  <si>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</si>
  <si>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</si>
  <si>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</si>
  <si>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</si>
  <si>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</si>
  <si>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</si>
  <si>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</si>
  <si>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</si>
  <si>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</si>
  <si>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</si>
  <si>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</si>
  <si>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</si>
  <si>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</si>
  <si>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</si>
  <si>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</si>
  <si>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</si>
  <si>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</si>
  <si>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</si>
  <si>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</si>
  <si>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</si>
  <si>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</si>
  <si>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</si>
  <si>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</si>
  <si>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</si>
  <si>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</si>
  <si>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</si>
  <si>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</si>
  <si>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</si>
  <si>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</si>
  <si>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</si>
  <si>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</si>
  <si>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</si>
  <si>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</si>
  <si>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</si>
  <si>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</si>
  <si>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</si>
  <si>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</si>
  <si>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</si>
  <si>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</si>
  <si>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</si>
  <si>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</si>
  <si>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</si>
  <si>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</si>
  <si>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</si>
  <si>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</si>
  <si>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</si>
  <si>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</si>
  <si>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</si>
  <si>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</si>
  <si>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</si>
  <si>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</si>
  <si>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</si>
  <si>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</si>
  <si>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</si>
  <si>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</si>
  <si>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</si>
  <si>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</si>
  <si>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</si>
  <si>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</si>
  <si>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</si>
  <si>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</si>
  <si>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</si>
  <si>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</si>
  <si>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</si>
  <si>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</si>
  <si>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</si>
  <si>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</si>
  <si>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</si>
  <si>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</si>
  <si>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</si>
  <si>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</si>
  <si>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</si>
  <si>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</si>
  <si>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</si>
  <si>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</si>
  <si>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</si>
  <si>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</si>
  <si>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</si>
  <si>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</si>
  <si>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</si>
  <si>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</si>
  <si>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</si>
  <si>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</si>
  <si>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</si>
  <si>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</si>
  <si>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</si>
  <si>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</si>
  <si>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</si>
  <si>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</si>
  <si>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</si>
  <si>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</si>
  <si>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</si>
  <si>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</si>
  <si>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</si>
  <si>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</si>
  <si>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</si>
  <si>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</si>
  <si>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</si>
  <si>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</si>
  <si>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</si>
  <si>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</si>
  <si>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</si>
  <si>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</si>
  <si>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</si>
  <si>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</si>
  <si>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</si>
  <si>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</si>
  <si>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</si>
  <si>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</si>
  <si>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</si>
  <si>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</si>
  <si>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</si>
  <si>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</si>
  <si>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</si>
  <si>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</si>
  <si>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</si>
  <si>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</si>
  <si>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</si>
  <si>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</si>
  <si>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</si>
  <si>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</si>
  <si>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</si>
  <si>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</si>
  <si>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</si>
  <si>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</si>
  <si>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</si>
  <si>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</si>
  <si>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</si>
  <si>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</si>
  <si>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</si>
  <si>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</si>
  <si>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</si>
  <si>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</si>
  <si>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</si>
  <si>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</si>
  <si>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</si>
  <si>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</si>
  <si>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</si>
  <si>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</si>
  <si>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</si>
  <si>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</si>
  <si>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</si>
  <si>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</si>
  <si>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</si>
  <si>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</si>
  <si>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</si>
  <si>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</si>
  <si>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</si>
  <si>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</si>
  <si>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</si>
  <si>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</si>
  <si>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</si>
  <si>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</si>
  <si>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</si>
  <si>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</si>
  <si>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</si>
  <si>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</si>
  <si>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</si>
  <si>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</si>
  <si>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</si>
  <si>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</si>
  <si>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</si>
  <si>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</si>
  <si>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</si>
  <si>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</si>
  <si>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</si>
  <si>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</si>
  <si>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</si>
  <si>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</si>
  <si>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</si>
  <si>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</si>
  <si>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</si>
  <si>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</si>
  <si>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</si>
  <si>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</si>
  <si>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</si>
  <si>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</si>
  <si>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</si>
  <si>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</si>
  <si>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</si>
  <si>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</si>
  <si>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</si>
  <si>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</si>
  <si>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</si>
  <si>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</si>
  <si>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</si>
  <si>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</si>
  <si>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</si>
  <si>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</si>
  <si>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</si>
  <si>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</si>
  <si>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</si>
  <si>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</si>
  <si>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</si>
  <si>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</si>
  <si>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</si>
  <si>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</si>
  <si>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</si>
  <si>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</si>
  <si>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</si>
  <si>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</si>
  <si>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</si>
  <si>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</si>
  <si>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</si>
  <si>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</si>
  <si>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</si>
  <si>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</si>
  <si>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</si>
  <si>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</si>
  <si>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</si>
  <si>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</si>
  <si>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</si>
  <si>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</si>
  <si>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</si>
  <si>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</si>
  <si>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</si>
  <si>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</si>
  <si>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</si>
  <si>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</si>
  <si>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</si>
  <si>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</si>
  <si>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</si>
  <si>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</si>
  <si>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</si>
  <si>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</si>
  <si>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</si>
  <si>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</si>
  <si>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</si>
  <si>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</si>
  <si>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</si>
  <si>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</si>
  <si>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</si>
  <si>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</si>
  <si>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</si>
  <si>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</si>
  <si>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</si>
  <si>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</si>
  <si>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</si>
  <si>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</si>
  <si>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</si>
  <si>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</si>
  <si>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</si>
  <si>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</si>
  <si>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</si>
  <si>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</si>
  <si>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</si>
  <si>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</si>
  <si>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</si>
  <si>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</si>
  <si>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</si>
  <si>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</si>
  <si>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</si>
  <si>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</si>
  <si>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</si>
  <si>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</si>
  <si>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</si>
  <si>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</si>
  <si>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</si>
  <si>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</si>
  <si>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</si>
  <si>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</si>
  <si>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</si>
  <si>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</si>
  <si>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</si>
  <si>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</si>
  <si>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</si>
  <si>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</si>
  <si>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</si>
  <si>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</si>
  <si>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</si>
  <si>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</si>
  <si>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</si>
  <si>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</si>
  <si>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</si>
  <si>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</si>
  <si>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</si>
  <si>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</si>
  <si>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</si>
  <si>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</si>
  <si>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</si>
  <si>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</si>
  <si>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</si>
  <si>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</si>
  <si>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</si>
  <si>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</si>
  <si>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</si>
  <si>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</si>
  <si>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</si>
  <si>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</si>
  <si>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</si>
  <si>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</si>
  <si>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</si>
  <si>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</si>
  <si>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</si>
  <si>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</si>
  <si>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</si>
  <si>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</si>
  <si>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</si>
  <si>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</si>
  <si>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</si>
  <si>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</si>
  <si>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</si>
  <si>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</si>
  <si>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</si>
  <si>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</si>
  <si>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</si>
  <si>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</si>
  <si>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</si>
  <si>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</si>
  <si>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</si>
  <si>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</si>
  <si>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</si>
  <si>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</si>
  <si>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</si>
  <si>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</si>
  <si>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</si>
  <si>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</si>
  <si>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</si>
  <si>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</si>
  <si>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</si>
  <si>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</si>
  <si>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</si>
  <si>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</si>
  <si>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</si>
  <si>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</si>
  <si>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</si>
  <si>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</si>
  <si>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</si>
  <si>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</si>
  <si>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</si>
  <si>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</si>
  <si>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</si>
  <si>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</si>
  <si>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</si>
  <si>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</si>
  <si>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</si>
  <si>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</si>
  <si>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</si>
  <si>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</si>
  <si>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</si>
  <si>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</si>
  <si>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</si>
  <si>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</si>
  <si>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</si>
  <si>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</si>
  <si>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</si>
  <si>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</si>
  <si>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</si>
  <si>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</si>
  <si>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</si>
  <si>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</si>
  <si>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</si>
  <si>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</si>
  <si>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</si>
  <si>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</si>
  <si>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</si>
  <si>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</si>
  <si>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</si>
  <si>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</si>
  <si>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</si>
  <si>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</si>
  <si>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</si>
  <si>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</si>
  <si>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</si>
  <si>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</si>
  <si>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</si>
  <si>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</si>
  <si>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</si>
  <si>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</si>
  <si>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</si>
  <si>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</si>
  <si>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</si>
  <si>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</si>
  <si>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</si>
  <si>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</si>
  <si>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</si>
  <si>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</si>
  <si>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</si>
  <si>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</si>
  <si>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</si>
  <si>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</si>
  <si>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</si>
  <si>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</si>
  <si>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</si>
  <si>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</si>
  <si>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</si>
  <si>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</si>
  <si>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</si>
  <si>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</si>
  <si>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</si>
  <si>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</si>
  <si>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</si>
  <si>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</si>
  <si>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</si>
  <si>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</si>
  <si>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</si>
  <si>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</si>
  <si>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</si>
  <si>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</si>
  <si>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</si>
  <si>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</si>
  <si>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</si>
  <si>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</si>
  <si>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</si>
  <si>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</si>
  <si>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</si>
  <si>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</si>
  <si>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</si>
  <si>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</si>
  <si>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</si>
  <si>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</si>
  <si>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</si>
  <si>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</si>
  <si>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</si>
  <si>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</si>
  <si>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</si>
  <si>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</si>
  <si>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</si>
  <si>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</si>
  <si>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</si>
  <si>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</si>
  <si>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</si>
  <si>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</si>
  <si>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</si>
  <si>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</si>
  <si>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</si>
  <si>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</si>
  <si>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</si>
  <si>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</si>
  <si>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</si>
  <si>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</si>
  <si>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</si>
  <si>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</si>
  <si>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</si>
  <si>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</si>
  <si>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</si>
  <si>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</si>
  <si>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</si>
  <si>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</si>
  <si>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</si>
  <si>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</si>
  <si>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</si>
  <si>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</si>
  <si>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</si>
  <si>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</si>
  <si>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</si>
  <si>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</si>
  <si>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</si>
  <si>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</si>
  <si>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</si>
  <si>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</si>
  <si>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</si>
  <si>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</si>
  <si>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</si>
  <si>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</si>
  <si>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</si>
  <si>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</si>
  <si>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</si>
  <si>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</si>
  <si>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</si>
  <si>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</si>
  <si>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</si>
  <si>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</si>
  <si>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</si>
  <si>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</si>
  <si>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</si>
  <si>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</si>
  <si>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</si>
  <si>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</si>
  <si>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</si>
  <si>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</si>
  <si>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</si>
  <si>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</si>
  <si>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</si>
  <si>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</si>
  <si>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</si>
  <si>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</si>
  <si>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</si>
  <si>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</si>
  <si>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</si>
  <si>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</si>
  <si>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</si>
  <si>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</si>
  <si>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</si>
  <si>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</si>
  <si>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</si>
  <si>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</si>
  <si>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</si>
  <si>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</si>
  <si>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</si>
  <si>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</si>
  <si>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</si>
  <si>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</si>
  <si>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</si>
  <si>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</si>
  <si>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</si>
  <si>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</si>
  <si>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</si>
  <si>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</si>
  <si>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</si>
  <si>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</si>
  <si>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</si>
  <si>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</si>
  <si>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</si>
  <si>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</si>
  <si>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</si>
  <si>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</si>
  <si>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</si>
  <si>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</si>
  <si>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</si>
  <si>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</si>
  <si>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</si>
  <si>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</si>
  <si>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</si>
  <si>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</si>
  <si>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</si>
  <si>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</si>
  <si>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</si>
  <si>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</si>
  <si>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</si>
  <si>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</si>
  <si>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</si>
  <si>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</si>
  <si>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</si>
  <si>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</si>
  <si>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</si>
  <si>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</si>
  <si>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</si>
  <si>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</si>
  <si>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</si>
  <si>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</si>
  <si>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</si>
  <si>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</si>
  <si>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</si>
  <si>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</si>
  <si>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</si>
  <si>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</si>
  <si>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</si>
  <si>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</si>
  <si>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</si>
  <si>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</si>
  <si>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</si>
  <si>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</si>
  <si>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</si>
  <si>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</si>
  <si>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</si>
  <si>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</si>
  <si>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</si>
  <si>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</si>
  <si>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</si>
  <si>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</si>
  <si>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</si>
  <si>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</si>
  <si>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</si>
  <si>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</si>
  <si>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</si>
  <si>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</si>
  <si>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</si>
  <si>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</si>
  <si>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</si>
  <si>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</si>
  <si>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</si>
  <si>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</si>
  <si>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</si>
  <si>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</si>
  <si>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</si>
  <si>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</si>
  <si>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</si>
  <si>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</si>
  <si>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</si>
  <si>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</si>
  <si>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</si>
  <si>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</si>
  <si>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</si>
  <si>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</si>
  <si>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</si>
  <si>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</si>
  <si>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</si>
  <si>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</si>
  <si>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</si>
  <si>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</si>
  <si>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</si>
  <si>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</si>
  <si>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</si>
  <si>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</si>
  <si>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</si>
  <si>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</si>
  <si>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</si>
  <si>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</si>
  <si>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</si>
  <si>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</si>
  <si>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</si>
  <si>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</si>
  <si>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</si>
  <si>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</si>
  <si>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</si>
  <si>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</si>
  <si>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</si>
  <si>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</si>
  <si>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</si>
  <si>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</si>
  <si>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</si>
  <si>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</si>
  <si>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</si>
  <si>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</si>
  <si>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</si>
  <si>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</si>
  <si>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</si>
  <si>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</si>
  <si>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</si>
  <si>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</si>
  <si>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</si>
  <si>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</si>
  <si>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</si>
  <si>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</si>
  <si>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</si>
  <si>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</si>
  <si>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</si>
  <si>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</si>
  <si>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</si>
  <si>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</si>
  <si>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</si>
  <si>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</si>
  <si>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</si>
  <si>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</si>
  <si>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</si>
  <si>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</si>
  <si>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</si>
  <si>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</si>
  <si>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</si>
  <si>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</si>
  <si>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</si>
  <si>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</si>
  <si>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</si>
  <si>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</si>
  <si>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</si>
  <si>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</si>
  <si>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</si>
  <si>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</si>
  <si>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</si>
  <si>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</si>
  <si>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</si>
  <si>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</si>
  <si>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</si>
  <si>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</si>
  <si>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</si>
  <si>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</si>
  <si>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</si>
  <si>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</si>
  <si>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</si>
  <si>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</si>
  <si>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</si>
  <si>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</si>
  <si>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</si>
  <si>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</si>
  <si>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</si>
  <si>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</si>
  <si>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</si>
  <si>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</si>
  <si>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</si>
  <si>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</si>
  <si>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</si>
  <si>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</si>
  <si>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</si>
  <si>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</si>
  <si>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</si>
  <si>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</si>
  <si>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</si>
  <si>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</si>
  <si>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</si>
  <si>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</si>
  <si>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</si>
  <si>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</si>
  <si>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</si>
  <si>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</si>
  <si>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</si>
  <si>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</si>
  <si>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</si>
  <si>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</si>
  <si>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</si>
  <si>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</si>
  <si>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</si>
  <si>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</si>
  <si>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</si>
  <si>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</si>
  <si>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</si>
  <si>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</si>
  <si>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</si>
  <si>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</si>
  <si>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</si>
  <si>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</si>
  <si>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</si>
  <si>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</si>
  <si>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</si>
  <si>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</si>
  <si>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</si>
  <si>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</si>
  <si>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</si>
  <si>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</si>
  <si>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</si>
  <si>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</si>
  <si>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</si>
  <si>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</si>
  <si>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</si>
  <si>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</si>
  <si>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</si>
  <si>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</si>
  <si>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</si>
  <si>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</si>
  <si>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</si>
  <si>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</si>
  <si>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</si>
  <si>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</si>
  <si>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</si>
  <si>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</si>
  <si>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</si>
  <si>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</si>
  <si>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</si>
  <si>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</si>
  <si>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</si>
  <si>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</si>
  <si>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</si>
  <si>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</si>
  <si>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</si>
  <si>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</si>
  <si>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</si>
  <si>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</si>
  <si>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</si>
  <si>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</si>
  <si>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</si>
  <si>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</si>
  <si>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</si>
  <si>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</si>
  <si>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</si>
  <si>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</si>
  <si>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</si>
  <si>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</si>
  <si>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</si>
  <si>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</si>
  <si>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</si>
  <si>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</si>
  <si>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</si>
  <si>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</si>
  <si>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</si>
  <si>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</si>
  <si>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</si>
  <si>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</si>
  <si>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</si>
  <si>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</si>
  <si>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</si>
  <si>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</si>
  <si>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</si>
  <si>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</si>
  <si>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</si>
  <si>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</si>
  <si>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</si>
  <si>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</si>
  <si>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</si>
  <si>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</si>
  <si>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</si>
  <si>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</si>
  <si>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</si>
  <si>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</si>
  <si>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</si>
  <si>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</si>
  <si>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</si>
  <si>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</si>
  <si>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</si>
  <si>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</si>
  <si>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</si>
  <si>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</si>
  <si>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</si>
  <si>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</si>
  <si>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</si>
  <si>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</si>
  <si>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</si>
  <si>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</si>
  <si>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</si>
  <si>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</si>
  <si>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</si>
  <si>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</si>
  <si>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</si>
  <si>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</si>
  <si>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</si>
  <si>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</si>
  <si>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</si>
  <si>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</si>
  <si>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</si>
  <si>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</si>
  <si>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</si>
  <si>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</si>
  <si>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</si>
  <si>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</si>
  <si>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</si>
  <si>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</si>
  <si>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</si>
  <si>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</si>
  <si>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</si>
  <si>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</si>
  <si>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</si>
  <si>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</si>
  <si>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</si>
  <si>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</si>
  <si>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</si>
  <si>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</si>
  <si>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</si>
  <si>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</si>
  <si>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</si>
  <si>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</si>
  <si>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</si>
  <si>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</si>
  <si>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</si>
  <si>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</si>
  <si>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</si>
  <si>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</si>
  <si>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</si>
  <si>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</si>
  <si>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</si>
  <si>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</si>
  <si>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</si>
  <si>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</si>
  <si>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</si>
  <si>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</si>
  <si>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</si>
  <si>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</si>
  <si>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</si>
  <si>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</si>
  <si>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</si>
  <si>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</si>
  <si>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</si>
  <si>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</si>
  <si>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</si>
  <si>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</si>
  <si>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</si>
  <si>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</si>
  <si>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</si>
  <si>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</si>
  <si>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</si>
  <si>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</si>
  <si>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</si>
  <si>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</si>
  <si>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</si>
  <si>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</si>
  <si>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</si>
  <si>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</si>
  <si>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</si>
  <si>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</si>
  <si>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</si>
  <si>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</si>
  <si>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</si>
  <si>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</si>
  <si>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</si>
  <si>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</si>
  <si>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</si>
  <si>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</si>
  <si>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</si>
  <si>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</si>
  <si>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</si>
  <si>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</si>
  <si>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</si>
  <si>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</si>
  <si>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</si>
  <si>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</si>
  <si>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</si>
  <si>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</si>
  <si>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</si>
  <si>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</si>
  <si>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</si>
  <si>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</si>
  <si>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</si>
  <si>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</si>
  <si>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</si>
  <si>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</si>
  <si>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</si>
  <si>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</si>
  <si>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</si>
  <si>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</si>
  <si>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</si>
  <si>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</si>
  <si>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</si>
  <si>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</si>
  <si>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</si>
  <si>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</si>
  <si>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</si>
  <si>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</si>
  <si>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</si>
  <si>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</si>
  <si>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</si>
  <si>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</si>
  <si>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</si>
  <si>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</si>
  <si>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</si>
  <si>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</si>
  <si>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</si>
  <si>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</si>
  <si>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</si>
  <si>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</si>
  <si>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</si>
  <si>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</si>
  <si>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</si>
  <si>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</si>
  <si>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</si>
  <si>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</si>
  <si>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</si>
  <si>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</si>
  <si>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</si>
  <si>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</si>
  <si>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</si>
  <si>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</si>
  <si>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</si>
  <si>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</si>
  <si>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</si>
  <si>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</si>
  <si>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</si>
  <si>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</si>
  <si>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</si>
  <si>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</si>
  <si>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</si>
  <si>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</si>
  <si>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</si>
  <si>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</si>
  <si>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</si>
  <si>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</si>
  <si>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</si>
  <si>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</si>
  <si>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</si>
  <si>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</si>
  <si>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</si>
  <si>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</si>
  <si>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</si>
  <si>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</si>
  <si>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</si>
  <si>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</si>
  <si>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</si>
  <si>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</si>
  <si>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</si>
  <si>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</si>
  <si>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</si>
  <si>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</si>
  <si>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</si>
  <si>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</si>
  <si>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</si>
  <si>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</si>
  <si>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</si>
  <si>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</si>
  <si>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</si>
  <si>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</si>
  <si>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</si>
  <si>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</si>
  <si>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</si>
  <si>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</si>
  <si>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</si>
  <si>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</si>
  <si>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</si>
  <si>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</si>
  <si>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</si>
  <si>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</si>
  <si>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</si>
  <si>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</si>
  <si>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</si>
  <si>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</si>
  <si>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</si>
  <si>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</si>
  <si>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</si>
  <si>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</si>
  <si>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</si>
  <si>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</si>
  <si>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</si>
  <si>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</si>
  <si>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</si>
  <si>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</si>
  <si>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</si>
  <si>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</si>
  <si>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</si>
  <si>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</si>
  <si>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</si>
  <si>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</si>
  <si>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</si>
  <si>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</si>
  <si>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</si>
  <si>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</si>
  <si>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</si>
  <si>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</si>
  <si>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</si>
  <si>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</si>
  <si>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</si>
  <si>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</si>
  <si>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</si>
  <si>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</si>
  <si>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</si>
  <si>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</si>
  <si>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</si>
  <si>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</si>
  <si>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</si>
  <si>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</si>
  <si>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</si>
  <si>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</si>
  <si>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</si>
  <si>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</si>
  <si>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</si>
  <si>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</si>
  <si>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</si>
  <si>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</si>
  <si>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</si>
  <si>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</si>
  <si>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</si>
  <si>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</si>
  <si>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</si>
  <si>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</si>
  <si>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</si>
  <si>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</si>
  <si>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</si>
  <si>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</si>
  <si>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</si>
  <si>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</si>
  <si>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</si>
  <si>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</si>
  <si>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</si>
  <si>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</si>
  <si>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</si>
  <si>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</si>
  <si>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</si>
  <si>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</si>
  <si>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</si>
  <si>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</si>
  <si>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</si>
  <si>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</si>
  <si>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</si>
  <si>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</si>
  <si>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</si>
  <si>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</si>
  <si>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</si>
  <si>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</si>
  <si>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</si>
  <si>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</si>
  <si>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</si>
  <si>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</si>
  <si>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</si>
  <si>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</si>
  <si>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</si>
  <si>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</si>
  <si>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</si>
  <si>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</si>
  <si>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</si>
  <si>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</si>
  <si>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</si>
  <si>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</si>
  <si>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</si>
  <si>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</si>
  <si>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</si>
  <si>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</si>
  <si>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</si>
  <si>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</si>
  <si>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</si>
  <si>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</si>
  <si>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</si>
  <si>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</si>
  <si>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</si>
  <si>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</si>
  <si>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</si>
  <si>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</si>
  <si>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</si>
  <si>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</si>
  <si>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</si>
  <si>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</si>
  <si>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</si>
  <si>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</si>
  <si>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</si>
  <si>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</si>
  <si>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</si>
  <si>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</si>
  <si>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</si>
  <si>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</si>
  <si>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</si>
  <si>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</si>
  <si>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</si>
  <si>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</si>
  <si>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</si>
  <si>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</si>
  <si>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</si>
  <si>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</si>
  <si>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</si>
  <si>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</si>
  <si>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</si>
  <si>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</si>
  <si>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</si>
  <si>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</si>
  <si>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</si>
  <si>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</si>
  <si>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</si>
  <si>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</si>
  <si>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</si>
  <si>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</si>
  <si>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</si>
  <si>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</si>
  <si>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</si>
  <si>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</si>
  <si>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</si>
  <si>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</si>
  <si>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</si>
  <si>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</si>
  <si>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</si>
  <si>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</si>
  <si>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</si>
  <si>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</si>
  <si>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</si>
  <si>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</si>
  <si>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</si>
  <si>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</si>
  <si>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</si>
  <si>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</si>
  <si>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</si>
  <si>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</si>
  <si>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</si>
  <si>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</si>
  <si>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</si>
  <si>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</si>
  <si>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</si>
  <si>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</si>
  <si>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</si>
  <si>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</si>
  <si>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</si>
  <si>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</si>
  <si>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</si>
  <si>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</si>
  <si>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</si>
  <si>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</si>
  <si>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</si>
  <si>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</si>
  <si>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</si>
  <si>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</si>
  <si>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</si>
  <si>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</si>
  <si>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</si>
  <si>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</si>
  <si>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</si>
  <si>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</si>
  <si>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</si>
  <si>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</si>
  <si>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</si>
  <si>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</si>
  <si>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</si>
  <si>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</si>
  <si>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</si>
  <si>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</si>
  <si>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</si>
  <si>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</si>
  <si>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</si>
  <si>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</si>
  <si>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</si>
  <si>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</si>
  <si>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</si>
  <si>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</si>
  <si>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</si>
  <si>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</si>
  <si>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</si>
  <si>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</si>
  <si>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</si>
  <si>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</si>
  <si>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</si>
  <si>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</si>
  <si>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</si>
  <si>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</si>
  <si>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</si>
  <si>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</si>
  <si>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</si>
  <si>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</si>
  <si>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</si>
  <si>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</si>
  <si>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</si>
  <si>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</si>
  <si>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</si>
  <si>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</si>
  <si>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</si>
  <si>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</si>
  <si>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</si>
  <si>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</si>
  <si>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</si>
  <si>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</si>
  <si>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</si>
  <si>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</si>
  <si>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</si>
  <si>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</si>
  <si>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</si>
  <si>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</si>
  <si>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</si>
  <si>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</si>
  <si>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</si>
  <si>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</si>
  <si>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</si>
  <si>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</si>
  <si>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</si>
  <si>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</si>
  <si>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</si>
  <si>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</si>
  <si>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</si>
  <si>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</si>
  <si>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</si>
  <si>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</si>
  <si>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</si>
  <si>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</si>
  <si>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</si>
  <si>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</si>
  <si>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</si>
  <si>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</si>
  <si>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</si>
  <si>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</si>
  <si>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</si>
  <si>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</si>
  <si>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</si>
  <si>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</si>
  <si>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</si>
  <si>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</si>
  <si>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</si>
  <si>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</si>
  <si>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</si>
  <si>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</si>
  <si>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</si>
  <si>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</si>
  <si>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</si>
  <si>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</si>
  <si>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</si>
  <si>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</si>
  <si>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</si>
  <si>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</si>
  <si>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</si>
  <si>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</si>
  <si>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</si>
  <si>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</si>
  <si>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</si>
  <si>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</si>
  <si>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</si>
  <si>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</si>
  <si>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</si>
  <si>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</si>
  <si>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</si>
  <si>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</si>
  <si>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</si>
  <si>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</si>
  <si>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</si>
  <si>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</si>
  <si>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</si>
  <si>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</si>
  <si>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</si>
  <si>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</si>
  <si>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</si>
  <si>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</si>
  <si>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</si>
  <si>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</si>
  <si>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</si>
  <si>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</si>
  <si>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</si>
  <si>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</si>
  <si>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</si>
  <si>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</si>
  <si>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</si>
  <si>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</si>
  <si>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</si>
  <si>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</si>
  <si>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</si>
  <si>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</si>
  <si>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</si>
  <si>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</si>
  <si>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</si>
  <si>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</si>
  <si>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</si>
  <si>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</si>
  <si>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</si>
  <si>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</si>
  <si>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</si>
  <si>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</si>
  <si>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</si>
  <si>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</si>
  <si>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</si>
  <si>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</si>
  <si>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</si>
  <si>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</si>
  <si>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</si>
  <si>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</si>
  <si>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</si>
  <si>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</si>
  <si>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</si>
  <si>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</si>
  <si>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</si>
  <si>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</si>
  <si>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</si>
  <si>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</si>
  <si>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</si>
  <si>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</si>
  <si>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</si>
  <si>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</si>
  <si>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</si>
  <si>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</si>
  <si>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</si>
  <si>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</si>
  <si>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</si>
  <si>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</si>
  <si>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</si>
  <si>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</si>
  <si>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</si>
  <si>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</si>
  <si>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</si>
  <si>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</si>
  <si>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</si>
  <si>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</si>
  <si>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</si>
  <si>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</si>
  <si>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</si>
  <si>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</si>
  <si>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</si>
  <si>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</si>
  <si>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</si>
  <si>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</si>
  <si>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</si>
  <si>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</si>
  <si>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</si>
  <si>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</si>
  <si>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</si>
  <si>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</si>
  <si>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</si>
  <si>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</si>
  <si>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</si>
  <si>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</si>
  <si>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</si>
  <si>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</si>
  <si>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</si>
  <si>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</si>
  <si>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</si>
  <si>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</si>
  <si>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</si>
  <si>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</si>
  <si>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</si>
  <si>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</si>
  <si>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</si>
  <si>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</si>
  <si>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</si>
  <si>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</si>
  <si>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</si>
  <si>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</si>
  <si>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</si>
  <si>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</si>
  <si>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</si>
  <si>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</si>
  <si>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</si>
  <si>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</si>
  <si>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</si>
  <si>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</si>
  <si>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</si>
  <si>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</si>
  <si>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</si>
  <si>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</si>
  <si>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</si>
  <si>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</si>
  <si>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</si>
  <si>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</si>
  <si>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</si>
  <si>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</si>
  <si>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</si>
  <si>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</si>
  <si>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</si>
  <si>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</si>
  <si>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</si>
  <si>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</si>
  <si>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</si>
  <si>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</si>
  <si>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</si>
  <si>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</si>
  <si>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</si>
  <si>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</si>
  <si>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</si>
  <si>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</si>
  <si>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</si>
  <si>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</si>
  <si>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</si>
  <si>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</si>
  <si>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</si>
  <si>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</si>
  <si>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</si>
  <si>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</si>
  <si>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</si>
  <si>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</si>
  <si>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</si>
  <si>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</si>
  <si>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</si>
  <si>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</si>
  <si>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</si>
  <si>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</si>
  <si>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</si>
  <si>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</si>
  <si>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</si>
  <si>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</si>
  <si>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</si>
  <si>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</si>
  <si>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</si>
  <si>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</si>
  <si>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</si>
  <si>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</si>
  <si>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</si>
  <si>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</si>
  <si>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</si>
  <si>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</si>
  <si>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</si>
  <si>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</si>
  <si>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</si>
  <si>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</si>
  <si>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</si>
  <si>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</si>
  <si>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</si>
  <si>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</si>
  <si>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</si>
  <si>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</si>
  <si>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</si>
  <si>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</si>
  <si>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</si>
  <si>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</si>
  <si>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</si>
  <si>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</si>
  <si>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</si>
  <si>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</si>
  <si>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</si>
  <si>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</si>
  <si>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</si>
  <si>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</si>
  <si>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</si>
  <si>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</si>
  <si>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</si>
  <si>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</si>
  <si>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</si>
  <si>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</si>
  <si>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</si>
  <si>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</si>
  <si>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</si>
  <si>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</si>
  <si>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</si>
  <si>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</si>
  <si>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</si>
  <si>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</si>
  <si>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</si>
  <si>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</si>
  <si>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</si>
  <si>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</si>
  <si>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</si>
  <si>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</si>
  <si>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</si>
  <si>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</si>
  <si>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</si>
  <si>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</si>
  <si>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</si>
  <si>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</si>
  <si>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</si>
  <si>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</si>
  <si>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</si>
  <si>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</si>
  <si>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</si>
  <si>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</si>
  <si>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</si>
  <si>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</si>
  <si>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</si>
  <si>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</si>
  <si>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</si>
  <si>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</si>
  <si>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</si>
  <si>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</si>
  <si>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</si>
  <si>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</si>
  <si>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</si>
  <si>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</si>
  <si>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</si>
  <si>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</si>
  <si>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</si>
  <si>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</si>
  <si>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</si>
  <si>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</si>
  <si>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</si>
  <si>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</si>
  <si>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</si>
  <si>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</si>
  <si>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</si>
  <si>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</si>
  <si>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</si>
  <si>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</si>
  <si>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</si>
  <si>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</si>
  <si>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</si>
  <si>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</si>
  <si>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</si>
  <si>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</si>
  <si>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</si>
  <si>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</si>
  <si>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</si>
  <si>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</si>
  <si>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</si>
  <si>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</si>
  <si>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</si>
  <si>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</si>
  <si>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</si>
  <si>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</si>
  <si>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</si>
  <si>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</si>
  <si>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</si>
  <si>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</si>
  <si>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</si>
  <si>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</si>
  <si>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</si>
  <si>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</si>
  <si>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</si>
  <si>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</si>
  <si>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</si>
  <si>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</si>
  <si>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</si>
  <si>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</si>
  <si>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</si>
  <si>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</si>
  <si>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</si>
  <si>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</si>
  <si>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</si>
  <si>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</si>
  <si>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</si>
  <si>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</si>
  <si>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</si>
  <si>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</si>
  <si>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</si>
  <si>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</si>
  <si>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</si>
  <si>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</si>
  <si>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</si>
  <si>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</si>
  <si>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</si>
  <si>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</si>
  <si>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</si>
  <si>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</si>
  <si>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</si>
  <si>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</si>
  <si>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</si>
  <si>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</si>
  <si>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</si>
  <si>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</si>
  <si>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</si>
  <si>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</si>
  <si>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</si>
  <si>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</si>
  <si>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</si>
  <si>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</si>
  <si>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</si>
  <si>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</si>
  <si>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</si>
  <si>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</si>
  <si>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</si>
  <si>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</si>
  <si>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</si>
  <si>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</si>
  <si>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</si>
  <si>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</si>
  <si>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</si>
  <si>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</si>
  <si>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</si>
  <si>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</si>
  <si>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</si>
  <si>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</si>
  <si>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</si>
  <si>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</si>
  <si>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</si>
  <si>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</si>
  <si>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</si>
  <si>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</si>
  <si>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</si>
  <si>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</si>
  <si>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</si>
  <si>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</si>
  <si>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</si>
  <si>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</si>
  <si>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</si>
  <si>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</si>
  <si>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</si>
  <si>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</si>
  <si>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</si>
  <si>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</si>
  <si>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</si>
  <si>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</si>
  <si>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</si>
  <si>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</si>
  <si>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</si>
  <si>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</si>
  <si>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</si>
  <si>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</si>
  <si>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</si>
  <si>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</si>
  <si>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</si>
  <si>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</si>
  <si>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</si>
  <si>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</si>
  <si>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</si>
  <si>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</si>
  <si>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</si>
  <si>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</si>
  <si>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</si>
  <si>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</si>
  <si>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</si>
  <si>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</si>
  <si>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</si>
  <si>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</si>
  <si>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</si>
  <si>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</si>
  <si>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</si>
  <si>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</si>
  <si>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</si>
  <si>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</si>
  <si>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</si>
  <si>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</si>
  <si>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</si>
  <si>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</si>
  <si>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</si>
  <si>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</si>
  <si>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</si>
  <si>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</si>
  <si>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</si>
  <si>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</si>
  <si>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</si>
  <si>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</si>
  <si>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</si>
  <si>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</si>
  <si>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</si>
  <si>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</si>
  <si>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</si>
  <si>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</si>
  <si>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</si>
  <si>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</si>
  <si>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</si>
  <si>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</si>
  <si>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</si>
  <si>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</si>
  <si>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</si>
  <si>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</si>
  <si>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</si>
  <si>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</si>
  <si>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</si>
  <si>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</si>
  <si>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</si>
  <si>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</si>
  <si>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</si>
  <si>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</si>
  <si>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</si>
  <si>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</si>
  <si>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</si>
  <si>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</si>
  <si>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</si>
  <si>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</si>
  <si>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</si>
  <si>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</si>
  <si>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</si>
  <si>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</si>
  <si>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</si>
  <si>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</si>
  <si>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</si>
  <si>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</si>
  <si>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</si>
  <si>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</si>
  <si>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</si>
  <si>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</si>
  <si>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</si>
  <si>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</si>
  <si>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</si>
  <si>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</si>
  <si>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</si>
  <si>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</si>
  <si>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</si>
  <si>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</si>
  <si>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</si>
  <si>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</si>
  <si>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</si>
  <si>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</si>
  <si>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</si>
  <si>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</si>
  <si>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</si>
  <si>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</si>
  <si>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</si>
  <si>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</si>
  <si>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</si>
  <si>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</si>
  <si>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</si>
  <si>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</si>
  <si>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</si>
  <si>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</si>
  <si>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</si>
  <si>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</si>
  <si>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</si>
  <si>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</si>
  <si>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</si>
  <si>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</si>
  <si>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</si>
  <si>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</si>
  <si>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</si>
  <si>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</si>
  <si>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</si>
  <si>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</si>
  <si>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</si>
  <si>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</si>
  <si>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</si>
  <si>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</si>
  <si>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</si>
  <si>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</si>
  <si>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</si>
  <si>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</si>
  <si>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</si>
  <si>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</si>
  <si>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</si>
  <si>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</si>
  <si>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</si>
  <si>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</si>
  <si>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</si>
  <si>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</si>
  <si>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</si>
  <si>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</si>
  <si>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</si>
  <si>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</si>
  <si>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</si>
  <si>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</si>
  <si>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</si>
  <si>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</si>
  <si>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</si>
  <si>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</si>
  <si>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</si>
  <si>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</si>
  <si>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</si>
  <si>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</si>
  <si>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</si>
  <si>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</si>
  <si>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</si>
  <si>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</si>
  <si>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</si>
  <si>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</si>
  <si>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</si>
  <si>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</si>
  <si>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</si>
  <si>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</si>
  <si>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</si>
  <si>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</si>
  <si>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</si>
  <si>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</si>
  <si>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</si>
  <si>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</si>
  <si>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</si>
  <si>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</si>
  <si>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</si>
  <si>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</si>
  <si>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</si>
  <si>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</si>
  <si>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</si>
  <si>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</si>
  <si>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</si>
  <si>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</si>
  <si>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</si>
  <si>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</si>
  <si>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</si>
  <si>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</si>
  <si>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</si>
  <si>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</si>
  <si>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</si>
  <si>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</si>
  <si>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</si>
  <si>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</si>
  <si>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</si>
  <si>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</si>
  <si>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</si>
  <si>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</si>
  <si>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</si>
  <si>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</si>
  <si>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</si>
  <si>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</si>
  <si>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</si>
  <si>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</si>
  <si>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</si>
  <si>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</si>
  <si>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</si>
  <si>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</si>
  <si>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</si>
  <si>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</si>
  <si>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</si>
  <si>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</si>
  <si>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</si>
  <si>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</si>
  <si>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</si>
  <si>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</si>
  <si>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</si>
  <si>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</si>
  <si>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</si>
  <si>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</si>
  <si>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</si>
  <si>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</si>
  <si>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</si>
  <si>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</si>
  <si>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</si>
  <si>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</si>
  <si>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</si>
  <si>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</si>
  <si>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</si>
  <si>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</si>
  <si>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</si>
  <si>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</si>
  <si>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</si>
  <si>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</si>
  <si>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</si>
  <si>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</si>
  <si>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</si>
  <si>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</si>
  <si>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</si>
  <si>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</si>
  <si>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</si>
  <si>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</si>
  <si>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</si>
  <si>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</si>
  <si>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</si>
  <si>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</si>
  <si>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</si>
  <si>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</si>
  <si>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</si>
  <si>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</si>
  <si>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</si>
  <si>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</si>
  <si>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</si>
  <si>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</si>
  <si>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</si>
  <si>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</si>
  <si>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</si>
  <si>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</si>
  <si>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</si>
  <si>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</si>
  <si>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</si>
  <si>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</si>
  <si>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</si>
  <si>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</si>
  <si>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</si>
  <si>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</si>
  <si>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</si>
  <si>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</si>
  <si>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</si>
  <si>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</si>
  <si>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</si>
  <si>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</si>
  <si>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</si>
  <si>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</si>
  <si>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</si>
  <si>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</si>
  <si>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</si>
  <si>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</si>
  <si>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</si>
  <si>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</si>
  <si>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</si>
  <si>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</si>
  <si>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</si>
  <si>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</si>
  <si>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</si>
  <si>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</si>
  <si>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</si>
  <si>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</si>
  <si>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</si>
  <si>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</si>
  <si>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</si>
  <si>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</si>
  <si>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</si>
  <si>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</si>
  <si>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</si>
  <si>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</si>
  <si>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</si>
  <si>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</si>
  <si>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</si>
  <si>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</si>
  <si>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</si>
  <si>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</si>
  <si>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</si>
  <si>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</si>
  <si>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</si>
  <si>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</si>
  <si>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</si>
  <si>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</si>
  <si>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</si>
  <si>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</si>
  <si>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</si>
  <si>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</si>
  <si>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</si>
  <si>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</si>
  <si>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</si>
  <si>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</si>
  <si>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</si>
  <si>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</si>
  <si>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</si>
  <si>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</si>
  <si>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</si>
  <si>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</si>
  <si>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</si>
  <si>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</si>
  <si>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</si>
  <si>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</si>
  <si>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</si>
  <si>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</si>
  <si>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</si>
  <si>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</si>
  <si>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</si>
  <si>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</si>
  <si>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</si>
  <si>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</si>
  <si>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</si>
  <si>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</si>
  <si>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</si>
  <si>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</si>
  <si>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</si>
  <si>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</si>
  <si>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</si>
  <si>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</si>
  <si>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</si>
  <si>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</si>
  <si>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</si>
  <si>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</si>
  <si>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</si>
  <si>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</si>
  <si>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</si>
  <si>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</si>
  <si>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</si>
  <si>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</si>
  <si>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</si>
  <si>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</si>
  <si>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</si>
  <si>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</si>
  <si>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</si>
  <si>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</si>
  <si>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</si>
  <si>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</si>
  <si>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</si>
  <si>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</si>
  <si>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</si>
  <si>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</si>
  <si>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</si>
  <si>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</si>
  <si>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</si>
  <si>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</si>
  <si>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</si>
  <si>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</si>
  <si>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</si>
  <si>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</si>
  <si>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</si>
  <si>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</si>
  <si>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</si>
  <si>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</si>
  <si>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</si>
  <si>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</si>
  <si>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</si>
  <si>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</si>
  <si>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</si>
  <si>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</si>
  <si>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</si>
  <si>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</si>
  <si>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</si>
  <si>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</si>
  <si>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</si>
  <si>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</si>
  <si>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</si>
  <si>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</si>
  <si>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</si>
  <si>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</si>
  <si>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</si>
  <si>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</si>
  <si>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</si>
  <si>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</si>
  <si>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</si>
  <si>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</si>
  <si>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</si>
  <si>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</si>
  <si>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</si>
  <si>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</si>
  <si>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</si>
  <si>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</si>
  <si>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</si>
  <si>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</si>
  <si>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</si>
  <si>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</si>
  <si>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</si>
  <si>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</si>
  <si>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</si>
  <si>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</si>
  <si>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</si>
  <si>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</si>
  <si>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</si>
  <si>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</si>
  <si>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</si>
  <si>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</si>
  <si>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</si>
  <si>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</si>
  <si>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</si>
  <si>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</si>
  <si>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</si>
  <si>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</si>
  <si>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</si>
  <si>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</si>
  <si>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</si>
  <si>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</si>
  <si>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</si>
  <si>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</si>
  <si>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</si>
  <si>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</si>
  <si>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</si>
  <si>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</si>
  <si>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</si>
  <si>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</si>
  <si>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</si>
  <si>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</si>
  <si>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</si>
  <si>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</si>
  <si>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</si>
  <si>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</si>
  <si>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</si>
  <si>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</si>
  <si>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</si>
  <si>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</si>
  <si>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</si>
  <si>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</si>
  <si>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</si>
  <si>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</si>
  <si>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</si>
  <si>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</si>
  <si>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</si>
  <si>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</si>
  <si>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</si>
  <si>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</si>
  <si>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</si>
  <si>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</si>
  <si>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</si>
  <si>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</si>
  <si>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</si>
  <si>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</si>
  <si>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</si>
  <si>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</si>
  <si>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</si>
  <si>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</si>
  <si>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</si>
  <si>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</si>
  <si>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</si>
  <si>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</si>
  <si>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</si>
  <si>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</si>
  <si>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</si>
  <si>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</si>
  <si>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</si>
  <si>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</si>
  <si>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</si>
  <si>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</si>
  <si>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</si>
  <si>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</si>
  <si>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</si>
  <si>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</si>
  <si>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</si>
  <si>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</si>
  <si>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</si>
  <si>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</si>
  <si>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</si>
  <si>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</si>
  <si>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</si>
  <si>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</si>
  <si>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</si>
  <si>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</si>
  <si>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</si>
  <si>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</si>
  <si>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</si>
  <si>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</si>
  <si>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</si>
  <si>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</si>
  <si>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</si>
  <si>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</si>
  <si>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</si>
  <si>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</si>
  <si>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</si>
  <si>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</si>
  <si>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</si>
  <si>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</si>
  <si>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</si>
  <si>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</si>
  <si>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</si>
  <si>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</si>
  <si>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</si>
  <si>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</si>
  <si>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</si>
  <si>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</si>
  <si>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</si>
  <si>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</si>
  <si>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</si>
  <si>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</si>
  <si>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</si>
  <si>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</si>
  <si>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</si>
  <si>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</si>
  <si>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</si>
  <si>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</si>
  <si>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</si>
  <si>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</si>
  <si>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</si>
  <si>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</si>
  <si>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</si>
  <si>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</si>
  <si>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</si>
  <si>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</si>
  <si>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</si>
  <si>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</si>
  <si>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</si>
  <si>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</si>
  <si>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</si>
  <si>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</si>
  <si>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</si>
  <si>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</si>
  <si>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</si>
  <si>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</si>
  <si>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</si>
  <si>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</si>
  <si>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</si>
  <si>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</si>
  <si>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</si>
  <si>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</si>
  <si>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</si>
  <si>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</si>
  <si>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</si>
  <si>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</si>
  <si>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</si>
  <si>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</si>
  <si>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</si>
  <si>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</si>
  <si>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</si>
  <si>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</si>
  <si>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</si>
  <si>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</si>
  <si>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</si>
  <si>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</si>
  <si>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</si>
  <si>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</si>
  <si>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</si>
  <si>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</si>
  <si>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</si>
  <si>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</si>
  <si>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</si>
  <si>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</si>
  <si>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</si>
  <si>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</si>
  <si>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</si>
  <si>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</si>
  <si>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</si>
  <si>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</si>
  <si>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</si>
  <si>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</si>
  <si>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</si>
  <si>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</si>
  <si>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</si>
  <si>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</si>
  <si>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</si>
  <si>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</si>
  <si>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</si>
  <si>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</si>
  <si>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</si>
  <si>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</si>
  <si>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</si>
  <si>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</si>
  <si>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</si>
  <si>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</si>
  <si>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</si>
  <si>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</si>
  <si>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</si>
  <si>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</si>
  <si>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</si>
  <si>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</si>
  <si>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</si>
  <si>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</si>
  <si>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</si>
  <si>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</si>
  <si>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</si>
  <si>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</si>
  <si>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</si>
  <si>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</si>
  <si>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</si>
  <si>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</si>
  <si>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</si>
  <si>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</si>
  <si>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</si>
  <si>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</si>
  <si>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</si>
  <si>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</si>
  <si>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</si>
  <si>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</si>
  <si>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</si>
  <si>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</si>
  <si>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</si>
  <si>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</si>
  <si>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</si>
  <si>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</si>
  <si>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</si>
  <si>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</si>
  <si>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</si>
  <si>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</si>
  <si>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</si>
  <si>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</si>
  <si>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</si>
  <si>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</si>
  <si>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</si>
  <si>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</si>
  <si>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</si>
  <si>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</si>
  <si>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</si>
  <si>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</si>
  <si>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</si>
  <si>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</si>
  <si>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</si>
  <si>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</si>
  <si>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</si>
  <si>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</si>
  <si>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</si>
  <si>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</si>
  <si>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</si>
  <si>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</si>
  <si>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</si>
  <si>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</si>
  <si>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</si>
  <si>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</si>
  <si>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</si>
  <si>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</si>
  <si>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</si>
  <si>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</si>
  <si>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</si>
  <si>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</si>
  <si>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</si>
  <si>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</si>
  <si>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</si>
  <si>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</si>
  <si>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</si>
  <si>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</si>
  <si>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</si>
  <si>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</si>
  <si>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</si>
  <si>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</si>
  <si>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</si>
  <si>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</si>
  <si>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</si>
  <si>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</si>
  <si>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</si>
  <si>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</si>
  <si>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</si>
  <si>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</si>
  <si>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</si>
  <si>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</si>
  <si>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</si>
  <si>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</si>
  <si>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</si>
  <si>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</si>
  <si>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</si>
  <si>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</si>
  <si>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</si>
  <si>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</si>
  <si>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</si>
  <si>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</si>
  <si>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</si>
  <si>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</si>
  <si>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</si>
  <si>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</si>
  <si>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</si>
  <si>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</si>
  <si>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</si>
  <si>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</si>
  <si>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</si>
  <si>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</si>
  <si>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</si>
  <si>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</si>
  <si>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</si>
  <si>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</si>
  <si>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</si>
  <si>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</si>
  <si>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</si>
  <si>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</si>
  <si>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</si>
  <si>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</si>
  <si>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</si>
  <si>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</si>
  <si>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</si>
  <si>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</si>
  <si>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</si>
  <si>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</si>
  <si>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</si>
  <si>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</si>
  <si>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</si>
  <si>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</si>
  <si>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</si>
  <si>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</si>
  <si>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</si>
  <si>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</si>
  <si>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</si>
  <si>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</si>
  <si>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</si>
  <si>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</si>
  <si>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</si>
  <si>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</si>
  <si>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</si>
  <si>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</si>
  <si>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</si>
  <si>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</si>
  <si>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</si>
  <si>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</si>
  <si>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</si>
  <si>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</si>
  <si>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</si>
  <si>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</si>
  <si>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</si>
  <si>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</si>
  <si>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</si>
  <si>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</si>
  <si>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</si>
  <si>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</si>
  <si>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</si>
  <si>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</si>
  <si>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</si>
  <si>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</si>
  <si>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</si>
  <si>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</si>
  <si>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</si>
  <si>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</si>
  <si>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</si>
  <si>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</si>
  <si>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</si>
  <si>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</si>
  <si>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</si>
  <si>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</si>
  <si>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</si>
  <si>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</si>
  <si>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</si>
  <si>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</si>
  <si>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</si>
  <si>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</si>
  <si>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</si>
  <si>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</si>
  <si>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</si>
  <si>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</si>
  <si>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</si>
  <si>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</si>
  <si>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</si>
  <si>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</si>
  <si>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</si>
  <si>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</si>
  <si>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</si>
  <si>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</si>
  <si>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</si>
  <si>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</si>
  <si>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</si>
  <si>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</si>
  <si>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</si>
  <si>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</si>
  <si>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</si>
  <si>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</si>
  <si>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</si>
  <si>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</si>
  <si>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</si>
  <si>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</si>
  <si>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</si>
  <si>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</si>
  <si>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</si>
  <si>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</si>
  <si>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</si>
  <si>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</si>
  <si>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</si>
  <si>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</si>
  <si>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</si>
  <si>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</si>
  <si>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</si>
  <si>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</si>
  <si>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</si>
  <si>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</si>
  <si>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</si>
  <si>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</si>
  <si>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</si>
  <si>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</si>
  <si>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</si>
  <si>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</si>
  <si>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</si>
  <si>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</si>
  <si>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</si>
  <si>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</si>
  <si>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</si>
  <si>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</si>
  <si>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</si>
  <si>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</si>
  <si>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</si>
  <si>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</si>
  <si>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</si>
  <si>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</si>
  <si>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</si>
  <si>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</si>
  <si>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</si>
  <si>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</si>
  <si>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</si>
  <si>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</si>
  <si>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</si>
  <si>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</si>
  <si>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</si>
  <si>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</si>
  <si>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</si>
  <si>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</si>
  <si>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</si>
  <si>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</si>
  <si>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</si>
  <si>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</si>
  <si>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</si>
  <si>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</si>
  <si>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</si>
  <si>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</si>
  <si>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</si>
  <si>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</si>
  <si>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</si>
  <si>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</si>
  <si>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</si>
  <si>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</si>
  <si>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</si>
  <si>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</si>
  <si>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</si>
  <si>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</si>
  <si>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</si>
  <si>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</si>
  <si>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</si>
  <si>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</si>
  <si>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</si>
  <si>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</si>
  <si>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</si>
  <si>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</si>
  <si>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</si>
  <si>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</si>
  <si>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</si>
  <si>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</si>
  <si>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</si>
  <si>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</si>
  <si>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</si>
  <si>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</si>
  <si>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</si>
  <si>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</si>
  <si>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</si>
  <si>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</si>
  <si>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</si>
  <si>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</si>
  <si>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</si>
  <si>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</si>
  <si>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</si>
  <si>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</si>
  <si>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</si>
  <si>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</si>
  <si>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</si>
  <si>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</si>
  <si>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</si>
  <si>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</si>
  <si>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</si>
  <si>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</si>
  <si>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</si>
  <si>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</si>
  <si>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</si>
  <si>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</si>
  <si>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</si>
  <si>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</si>
  <si>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</si>
  <si>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</si>
  <si>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</si>
  <si>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</si>
  <si>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</si>
  <si>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</si>
  <si>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</si>
  <si>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</si>
  <si>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</si>
  <si>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</si>
  <si>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</si>
  <si>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</si>
  <si>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</si>
  <si>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</si>
  <si>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</si>
  <si>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</si>
  <si>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</si>
  <si>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</si>
  <si>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</si>
  <si>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</si>
  <si>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</si>
  <si>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</si>
  <si>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</si>
  <si>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</si>
  <si>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</si>
  <si>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</si>
  <si>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</si>
  <si>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</si>
  <si>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</si>
  <si>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</si>
  <si>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</si>
  <si>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</si>
  <si>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</si>
  <si>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</si>
  <si>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</si>
  <si>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</si>
  <si>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</si>
  <si>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</si>
  <si>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</si>
  <si>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</si>
  <si>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</si>
  <si>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</si>
  <si>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</si>
  <si>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</si>
  <si>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</si>
  <si>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</si>
  <si>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</si>
  <si>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</si>
  <si>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</si>
  <si>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</si>
  <si>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</si>
  <si>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</si>
  <si>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</si>
  <si>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</si>
  <si>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</si>
  <si>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</si>
  <si>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</si>
  <si>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</si>
  <si>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</si>
  <si>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</si>
  <si>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</si>
  <si>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</si>
  <si>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</si>
  <si>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</si>
  <si>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</si>
  <si>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</si>
  <si>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</si>
  <si>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</si>
  <si>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</si>
  <si>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</si>
  <si>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</si>
  <si>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</si>
  <si>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</si>
  <si>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</si>
  <si>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</si>
  <si>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</si>
  <si>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</si>
  <si>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</si>
  <si>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</si>
  <si>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</si>
  <si>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</si>
  <si>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</si>
  <si>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</si>
  <si>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</si>
  <si>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</si>
  <si>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</si>
  <si>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</si>
  <si>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</si>
  <si>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</si>
  <si>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</si>
  <si>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</si>
  <si>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</si>
  <si>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</si>
  <si>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</si>
  <si>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</si>
  <si>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</si>
  <si>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</si>
  <si>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</si>
  <si>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</si>
  <si>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</si>
  <si>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</si>
  <si>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</si>
  <si>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</si>
  <si>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</si>
  <si>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</si>
  <si>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</si>
  <si>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</si>
  <si>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</si>
  <si>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</si>
  <si>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</si>
  <si>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</si>
  <si>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</si>
  <si>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</si>
  <si>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</si>
  <si>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</si>
  <si>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</si>
  <si>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</si>
  <si>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</si>
  <si>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</si>
  <si>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</si>
  <si>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</si>
  <si>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</si>
  <si>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</si>
  <si>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</si>
  <si>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</si>
  <si>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</si>
  <si>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</si>
  <si>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</si>
  <si>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</si>
  <si>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</si>
  <si>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</si>
  <si>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</si>
  <si>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</si>
  <si>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</si>
  <si>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</si>
  <si>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</si>
  <si>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</si>
  <si>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</si>
  <si>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</si>
  <si>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</si>
  <si>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</si>
  <si>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</si>
  <si>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</si>
  <si>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</si>
  <si>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</si>
  <si>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</si>
  <si>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</si>
  <si>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</si>
  <si>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</si>
  <si>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</si>
  <si>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</si>
  <si>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</si>
  <si>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</si>
  <si>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</si>
  <si>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</si>
  <si>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</si>
  <si>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</si>
  <si>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</si>
  <si>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</si>
  <si>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</si>
  <si>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</si>
  <si>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</si>
  <si>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</si>
  <si>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</si>
  <si>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</si>
  <si>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</si>
  <si>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</si>
  <si>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</si>
  <si>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</si>
  <si>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</si>
  <si>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</si>
  <si>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</si>
  <si>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</si>
  <si>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</si>
  <si>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</si>
  <si>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</si>
  <si>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</si>
  <si>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</si>
  <si>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</si>
  <si>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</si>
  <si>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</si>
  <si>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</si>
  <si>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</si>
  <si>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</si>
  <si>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</si>
  <si>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</si>
  <si>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</si>
  <si>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</si>
  <si>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</si>
  <si>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</si>
  <si>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</si>
  <si>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</si>
  <si>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</si>
  <si>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</si>
  <si>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</si>
  <si>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</si>
  <si>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</si>
  <si>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</si>
  <si>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</si>
  <si>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</si>
  <si>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</si>
  <si>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</si>
  <si>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</si>
  <si>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</si>
  <si>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</si>
  <si>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</si>
  <si>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</si>
  <si>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</si>
  <si>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</si>
  <si>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</si>
  <si>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</si>
  <si>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</si>
  <si>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</si>
  <si>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</si>
  <si>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</si>
  <si>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</si>
  <si>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</si>
  <si>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</si>
  <si>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</si>
  <si>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</si>
  <si>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</si>
  <si>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</si>
  <si>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</si>
  <si>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</si>
  <si>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</si>
  <si>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</si>
  <si>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</si>
  <si>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</si>
  <si>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</si>
  <si>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</si>
  <si>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</si>
  <si>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</si>
  <si>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</si>
  <si>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</si>
  <si>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</si>
  <si>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</si>
  <si>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</si>
  <si>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</si>
  <si>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</si>
  <si>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</si>
  <si>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</si>
  <si>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</si>
  <si>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</si>
  <si>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</si>
  <si>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</si>
  <si>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</si>
  <si>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</si>
  <si>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</si>
  <si>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</si>
  <si>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</si>
  <si>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</si>
  <si>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</si>
  <si>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</si>
  <si>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</si>
  <si>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</si>
  <si>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</si>
  <si>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</si>
  <si>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</si>
  <si>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</si>
  <si>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</si>
  <si>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</si>
  <si>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</si>
  <si>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</si>
  <si>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</si>
  <si>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</si>
  <si>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</si>
  <si>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</si>
  <si>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</si>
  <si>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</si>
  <si>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</si>
  <si>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</si>
  <si>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</si>
  <si>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</si>
  <si>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</si>
  <si>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</si>
  <si>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</si>
  <si>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</si>
  <si>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</si>
  <si>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</si>
  <si>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</si>
  <si>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</si>
  <si>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</si>
  <si>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</si>
  <si>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</si>
  <si>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</si>
  <si>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</si>
  <si>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</si>
  <si>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</si>
  <si>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</si>
  <si>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</si>
  <si>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</si>
  <si>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</si>
  <si>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</si>
  <si>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</si>
  <si>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</si>
  <si>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</si>
  <si>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</si>
  <si>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</si>
  <si>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</si>
  <si>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</si>
  <si>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</si>
  <si>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</si>
  <si>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</si>
  <si>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</si>
  <si>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</si>
  <si>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</si>
  <si>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</si>
  <si>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</si>
  <si>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</si>
  <si>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</si>
  <si>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</si>
  <si>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</si>
  <si>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</si>
  <si>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</si>
  <si>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</si>
  <si>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</si>
  <si>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</si>
  <si>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</si>
  <si>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</si>
  <si>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</si>
  <si>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</si>
  <si>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</si>
  <si>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</si>
  <si>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</si>
  <si>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</si>
  <si>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</si>
  <si>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</si>
  <si>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</si>
  <si>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</si>
  <si>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</si>
  <si>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</si>
  <si>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</si>
  <si>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</si>
  <si>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</si>
  <si>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</si>
  <si>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</si>
  <si>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</si>
  <si>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</si>
  <si>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</si>
  <si>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</si>
  <si>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</si>
  <si>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</si>
  <si>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</si>
  <si>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</si>
  <si>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</si>
  <si>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</si>
  <si>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</si>
  <si>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</si>
  <si>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</si>
  <si>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</si>
  <si>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</si>
  <si>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</si>
  <si>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</si>
  <si>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</si>
  <si>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</si>
  <si>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</si>
  <si>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</si>
  <si>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</si>
  <si>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</si>
  <si>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</si>
  <si>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</si>
  <si>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</si>
  <si>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</si>
  <si>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</si>
  <si>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</si>
  <si>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</si>
  <si>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</si>
  <si>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</si>
  <si>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</si>
  <si>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</si>
  <si>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</si>
  <si>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</si>
  <si>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</si>
  <si>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</si>
  <si>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</si>
  <si>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</si>
  <si>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</si>
  <si>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</si>
  <si>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</si>
  <si>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</si>
  <si>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</si>
  <si>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</si>
  <si>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</si>
  <si>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</si>
  <si>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</si>
  <si>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</si>
  <si>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</si>
  <si>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</si>
  <si>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</si>
  <si>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</si>
  <si>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</si>
  <si>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</si>
  <si>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</si>
  <si>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</si>
  <si>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</si>
  <si>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</si>
  <si>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</si>
  <si>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</si>
  <si>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</si>
  <si>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</si>
  <si>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</si>
  <si>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</si>
  <si>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</si>
  <si>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</si>
  <si>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</si>
  <si>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</si>
  <si>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</si>
  <si>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</si>
  <si>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</si>
  <si>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</si>
  <si>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</si>
  <si>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</si>
  <si>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</si>
  <si>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</si>
  <si>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</si>
  <si>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</si>
  <si>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</si>
  <si>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</si>
  <si>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</si>
  <si>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</si>
  <si>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</si>
  <si>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</si>
  <si>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</si>
  <si>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</si>
  <si>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</si>
  <si>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</si>
  <si>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</si>
  <si>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</si>
  <si>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</si>
  <si>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</si>
  <si>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</si>
  <si>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</si>
  <si>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</si>
  <si>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</si>
  <si>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</si>
  <si>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</si>
  <si>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</si>
  <si>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</si>
  <si>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</si>
  <si>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</si>
  <si>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</si>
  <si>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</si>
  <si>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</si>
  <si>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</si>
  <si>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</si>
  <si>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</si>
  <si>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</si>
  <si>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</si>
  <si>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</si>
  <si>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</si>
  <si>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</si>
  <si>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</si>
  <si>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</si>
  <si>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</si>
  <si>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</si>
  <si>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</si>
  <si>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</si>
  <si>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</si>
  <si>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</si>
  <si>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</si>
  <si>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</si>
  <si>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</si>
  <si>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</si>
  <si>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</si>
  <si>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</si>
  <si>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</si>
  <si>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</si>
  <si>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</si>
  <si>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</si>
  <si>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</si>
  <si>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</si>
  <si>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</si>
  <si>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</si>
  <si>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</si>
  <si>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</si>
  <si>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</si>
  <si>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</si>
  <si>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</si>
  <si>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</si>
  <si>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</si>
  <si>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</si>
  <si>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</si>
  <si>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</si>
  <si>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</si>
  <si>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</si>
  <si>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</si>
  <si>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</si>
  <si>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</si>
  <si>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</si>
  <si>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</si>
  <si>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</si>
  <si>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</si>
  <si>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</si>
  <si>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</si>
  <si>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</si>
  <si>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</si>
  <si>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</si>
  <si>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</si>
  <si>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</si>
  <si>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</si>
  <si>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</si>
  <si>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</si>
  <si>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</si>
  <si>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</si>
  <si>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</si>
  <si>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</si>
  <si>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</si>
  <si>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</si>
  <si>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</si>
  <si>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</si>
  <si>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</si>
  <si>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</si>
  <si>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</si>
  <si>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</si>
  <si>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</si>
  <si>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</si>
  <si>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</si>
  <si>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</si>
  <si>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</si>
  <si>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</si>
  <si>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</si>
  <si>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</si>
  <si>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</si>
  <si>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</si>
  <si>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</si>
  <si>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</si>
  <si>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</si>
  <si>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</si>
  <si>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</si>
  <si>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</si>
  <si>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</si>
  <si>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</si>
  <si>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</si>
  <si>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</si>
  <si>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</si>
  <si>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</si>
  <si>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</si>
  <si>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</si>
  <si>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</si>
  <si>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</si>
  <si>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</si>
  <si>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</si>
  <si>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</si>
  <si>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</si>
  <si>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</si>
  <si>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</si>
  <si>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</si>
  <si>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</si>
  <si>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</si>
  <si>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</si>
  <si>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</si>
  <si>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</si>
  <si>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</si>
  <si>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</si>
  <si>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</si>
  <si>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</si>
  <si>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</si>
  <si>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</si>
  <si>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</si>
  <si>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</si>
  <si>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</si>
  <si>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</si>
  <si>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</si>
  <si>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</si>
  <si>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</si>
  <si>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</si>
  <si>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</si>
  <si>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</si>
  <si>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</si>
  <si>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</si>
  <si>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</si>
  <si>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</si>
  <si>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</si>
  <si>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</si>
  <si>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</si>
  <si>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</si>
  <si>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</si>
  <si>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</si>
  <si>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</si>
  <si>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</si>
  <si>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</si>
  <si>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</si>
  <si>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</si>
  <si>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</si>
  <si>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</si>
  <si>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</si>
  <si>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</si>
  <si>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</si>
  <si>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</si>
  <si>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</si>
  <si>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</si>
  <si>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</si>
  <si>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</si>
  <si>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</si>
  <si>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</si>
  <si>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</si>
  <si>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</si>
  <si>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</si>
  <si>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</si>
  <si>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</si>
  <si>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</si>
  <si>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</si>
  <si>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</si>
  <si>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</si>
  <si>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</si>
  <si>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</si>
  <si>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</si>
  <si>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</si>
  <si>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</si>
  <si>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</si>
  <si>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</si>
  <si>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</si>
  <si>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</si>
  <si>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</si>
  <si>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</si>
  <si>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</si>
  <si>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</si>
  <si>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</si>
  <si>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</si>
  <si>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</si>
  <si>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</si>
  <si>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</si>
  <si>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</si>
  <si>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</si>
  <si>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</si>
  <si>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</si>
  <si>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</si>
  <si>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</si>
  <si>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</si>
  <si>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</si>
  <si>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</si>
  <si>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</si>
  <si>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</si>
  <si>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</si>
  <si>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</si>
  <si>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</si>
  <si>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</si>
  <si>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</si>
  <si>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</si>
  <si>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</si>
  <si>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</si>
  <si>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</si>
  <si>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</si>
  <si>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</si>
  <si>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</si>
  <si>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</si>
  <si>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</si>
  <si>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</si>
  <si>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</si>
  <si>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</si>
  <si>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</si>
  <si>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</si>
  <si>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</si>
  <si>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</si>
  <si>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</si>
  <si>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</si>
  <si>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</si>
  <si>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</si>
  <si>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</si>
  <si>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</si>
  <si>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</si>
  <si>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</si>
  <si>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</si>
  <si>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</si>
  <si>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</si>
  <si>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</si>
  <si>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</si>
  <si>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</si>
  <si>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</si>
  <si>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</si>
  <si>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</si>
  <si>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</si>
  <si>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</si>
  <si>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</si>
  <si>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</si>
  <si>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</si>
  <si>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</si>
  <si>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</si>
  <si>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</si>
  <si>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</si>
  <si>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</si>
  <si>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</si>
  <si>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</si>
  <si>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</si>
  <si>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</si>
  <si>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</si>
  <si>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</si>
  <si>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</si>
  <si>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</si>
  <si>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</si>
  <si>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</si>
  <si>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</si>
  <si>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</si>
  <si>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</si>
  <si>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</si>
  <si>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</si>
  <si>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</si>
  <si>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</si>
  <si>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</si>
  <si>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</si>
  <si>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</si>
  <si>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</si>
  <si>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</si>
  <si>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</si>
  <si>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</si>
  <si>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</si>
  <si>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</si>
  <si>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</si>
  <si>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</si>
  <si>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</si>
  <si>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</si>
  <si>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</si>
  <si>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</si>
  <si>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</si>
  <si>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</si>
  <si>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</si>
  <si>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</si>
  <si>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</si>
  <si>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</si>
  <si>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</si>
  <si>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</si>
  <si>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</si>
  <si>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</si>
  <si>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</si>
  <si>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</si>
  <si>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</si>
  <si>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</si>
  <si>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</si>
  <si>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</si>
  <si>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</si>
  <si>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</si>
  <si>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</si>
  <si>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</si>
  <si>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</si>
  <si>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</si>
  <si>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</si>
  <si>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</si>
  <si>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</si>
  <si>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</si>
  <si>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</si>
  <si>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</si>
  <si>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</si>
  <si>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</si>
  <si>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</si>
  <si>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</si>
  <si>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</si>
  <si>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</si>
  <si>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</si>
  <si>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</si>
  <si>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</si>
  <si>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</si>
  <si>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</si>
  <si>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</si>
  <si>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</si>
  <si>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</si>
  <si>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</si>
  <si>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</si>
  <si>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</si>
  <si>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</si>
  <si>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</si>
  <si>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</si>
  <si>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</si>
  <si>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</si>
  <si>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</si>
  <si>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</si>
  <si>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</si>
  <si>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</si>
  <si>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</si>
  <si>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</si>
  <si>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</si>
  <si>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</si>
  <si>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</si>
  <si>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</si>
  <si>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</si>
  <si>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</si>
  <si>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</si>
  <si>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</si>
  <si>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</si>
  <si>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</si>
  <si>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</si>
  <si>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</si>
  <si>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</si>
  <si>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</si>
  <si>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</si>
  <si>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</si>
  <si>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</si>
  <si>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</si>
  <si>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</si>
  <si>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</si>
  <si>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</si>
  <si>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</si>
  <si>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</si>
  <si>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</si>
  <si>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</si>
  <si>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</si>
  <si>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</si>
  <si>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</si>
  <si>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</si>
  <si>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</si>
  <si>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</si>
  <si>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</si>
  <si>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</si>
  <si>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</si>
  <si>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</si>
  <si>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</si>
  <si>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</si>
  <si>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</si>
  <si>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</si>
  <si>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</si>
  <si>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</si>
  <si>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</si>
  <si>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</si>
  <si>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</si>
  <si>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</si>
  <si>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</si>
  <si>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</si>
  <si>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</si>
  <si>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</si>
  <si>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</si>
  <si>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</si>
  <si>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</si>
  <si>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</si>
  <si>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</si>
  <si>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</si>
  <si>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</si>
  <si>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</si>
  <si>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</si>
  <si>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</si>
  <si>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</si>
  <si>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</si>
  <si>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</si>
  <si>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</si>
  <si>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</si>
  <si>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</si>
  <si>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</si>
  <si>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</si>
  <si>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</si>
  <si>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</si>
  <si>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</si>
  <si>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</si>
  <si>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</si>
  <si>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</si>
  <si>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</si>
  <si>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</si>
  <si>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</si>
  <si>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</si>
  <si>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</si>
  <si>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</si>
  <si>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</si>
  <si>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</si>
  <si>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</si>
  <si>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</si>
  <si>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</si>
  <si>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</si>
  <si>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</si>
  <si>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</si>
  <si>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</si>
  <si>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</si>
  <si>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</si>
  <si>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</si>
  <si>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</si>
  <si>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</si>
  <si>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</si>
  <si>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</si>
  <si>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</si>
  <si>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</si>
  <si>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</si>
  <si>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</si>
  <si>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</si>
  <si>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</si>
  <si>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</si>
  <si>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</si>
  <si>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</si>
  <si>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</si>
  <si>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</si>
  <si>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</si>
  <si>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</si>
  <si>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</si>
  <si>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</si>
  <si>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</si>
  <si>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</si>
  <si>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</si>
  <si>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</si>
  <si>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</si>
  <si>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</si>
  <si>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</si>
  <si>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</si>
  <si>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</si>
  <si>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</si>
  <si>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</si>
  <si>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</si>
  <si>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</si>
  <si>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</si>
  <si>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</si>
  <si>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</si>
  <si>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</si>
  <si>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</si>
  <si>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</si>
  <si>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</si>
  <si>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</si>
  <si>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</si>
  <si>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</si>
  <si>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</si>
  <si>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</si>
  <si>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</si>
  <si>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</si>
  <si>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</si>
  <si>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</si>
  <si>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</si>
  <si>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</si>
  <si>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</si>
  <si>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</si>
  <si>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</si>
  <si>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</si>
  <si>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</si>
  <si>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</si>
  <si>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</si>
  <si>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</si>
  <si>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</si>
  <si>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</si>
  <si>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</si>
  <si>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</si>
  <si>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</si>
  <si>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</si>
  <si>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</si>
  <si>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</si>
  <si>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</si>
  <si>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</si>
  <si>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</si>
  <si>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</si>
  <si>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</si>
  <si>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</si>
  <si>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</si>
  <si>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</si>
  <si>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</si>
  <si>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</si>
  <si>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</si>
  <si>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</si>
  <si>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</si>
  <si>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</si>
  <si>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</si>
  <si>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</si>
  <si>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</si>
  <si>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</si>
  <si>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</si>
  <si>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</si>
  <si>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</si>
  <si>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</si>
  <si>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</si>
  <si>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</si>
  <si>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</si>
  <si>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</si>
  <si>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</si>
  <si>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</si>
  <si>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</si>
  <si>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</si>
  <si>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</si>
  <si>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</si>
  <si>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</si>
  <si>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</si>
  <si>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</si>
  <si>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</si>
  <si>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</si>
  <si>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</si>
  <si>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</si>
  <si>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</si>
  <si>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</si>
  <si>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</si>
  <si>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</si>
  <si>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</si>
  <si>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</si>
  <si>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</si>
  <si>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</si>
  <si>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</si>
  <si>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</si>
  <si>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</si>
  <si>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</si>
  <si>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</si>
  <si>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</si>
  <si>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</si>
  <si>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</si>
  <si>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</si>
  <si>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</si>
  <si>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</si>
  <si>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</si>
  <si>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</si>
  <si>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</si>
  <si>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</si>
  <si>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</si>
  <si>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</si>
  <si>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</si>
  <si>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</si>
  <si>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</si>
  <si>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</si>
  <si>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</si>
  <si>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</si>
  <si>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</si>
  <si>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</si>
  <si>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</si>
  <si>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</si>
  <si>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</si>
  <si>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</si>
  <si>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</si>
  <si>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</si>
  <si>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</si>
  <si>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</si>
  <si>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</si>
  <si>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</si>
  <si>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</si>
  <si>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</si>
  <si>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</si>
  <si>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</si>
  <si>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</si>
  <si>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</si>
  <si>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</si>
  <si>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</si>
  <si>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</si>
  <si>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</si>
  <si>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</si>
  <si>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</si>
  <si>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</si>
  <si>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</si>
  <si>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</si>
  <si>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</si>
  <si>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</si>
  <si>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</si>
  <si>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</si>
  <si>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</si>
  <si>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</si>
  <si>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</si>
  <si>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</si>
  <si>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</si>
  <si>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</si>
  <si>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</si>
  <si>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</si>
  <si>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</si>
  <si>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</si>
  <si>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</si>
  <si>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</si>
  <si>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</si>
  <si>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</si>
  <si>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</si>
  <si>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</si>
  <si>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</si>
  <si>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</si>
  <si>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</si>
  <si>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</si>
  <si>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</si>
  <si>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</si>
  <si>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</si>
  <si>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</si>
  <si>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</si>
  <si>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</si>
  <si>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</si>
  <si>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</si>
  <si>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</si>
  <si>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</si>
  <si>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</si>
  <si>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</si>
  <si>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</si>
  <si>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</si>
  <si>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</si>
  <si>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</si>
  <si>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</si>
  <si>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</si>
  <si>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</si>
  <si>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</si>
  <si>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</si>
  <si>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</si>
  <si>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</si>
  <si>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</si>
  <si>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</si>
  <si>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</si>
  <si>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</si>
  <si>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</si>
  <si>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</si>
  <si>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</si>
  <si>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</si>
  <si>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</si>
  <si>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</si>
  <si>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</si>
  <si>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</si>
  <si>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</si>
  <si>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</si>
  <si>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</si>
  <si>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</si>
  <si>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</si>
  <si>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</si>
  <si>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</si>
  <si>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</si>
  <si>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</si>
  <si>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</si>
  <si>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</si>
  <si>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</si>
  <si>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</si>
  <si>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</si>
  <si>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</si>
  <si>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</si>
  <si>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</si>
  <si>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</si>
  <si>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</si>
  <si>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</si>
  <si>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</si>
  <si>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</si>
  <si>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</si>
  <si>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</si>
  <si>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</si>
  <si>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</si>
  <si>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</si>
  <si>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</si>
  <si>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</si>
  <si>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</si>
  <si>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</si>
  <si>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</si>
  <si>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</si>
  <si>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</si>
  <si>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</si>
  <si>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</si>
  <si>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</si>
  <si>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</si>
  <si>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</si>
  <si>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</si>
  <si>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</si>
  <si>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</si>
  <si>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</si>
  <si>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</si>
  <si>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</si>
  <si>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</si>
  <si>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</si>
  <si>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</si>
  <si>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</si>
  <si>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</si>
  <si>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</si>
  <si>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</si>
  <si>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</si>
  <si>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</si>
  <si>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</si>
  <si>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</si>
  <si>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</si>
  <si>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</si>
  <si>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</si>
  <si>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</si>
  <si>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</si>
  <si>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</si>
  <si>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</si>
  <si>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</si>
  <si>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</si>
  <si>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</si>
  <si>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</si>
  <si>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</si>
  <si>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</si>
  <si>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</si>
  <si>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</si>
  <si>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</si>
  <si>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</si>
  <si>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</si>
  <si>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</si>
  <si>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</si>
  <si>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</si>
  <si>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</si>
  <si>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</si>
  <si>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</si>
  <si>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</si>
  <si>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</si>
  <si>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</si>
  <si>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</si>
  <si>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</si>
  <si>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</si>
  <si>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</si>
  <si>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</si>
  <si>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</si>
  <si>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</si>
  <si>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</si>
  <si>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</si>
  <si>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</si>
  <si>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</si>
  <si>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</si>
  <si>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</si>
  <si>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</si>
  <si>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</si>
  <si>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</si>
  <si>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</si>
  <si>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</si>
  <si>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</si>
  <si>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</si>
  <si>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</si>
  <si>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</si>
  <si>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</si>
  <si>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</si>
  <si>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</si>
  <si>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</si>
  <si>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</si>
  <si>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</si>
  <si>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</si>
  <si>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</si>
  <si>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</si>
  <si>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</si>
  <si>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</si>
  <si>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</si>
  <si>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</si>
  <si>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</si>
  <si>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</si>
  <si>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</si>
  <si>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</si>
  <si>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</si>
  <si>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</si>
  <si>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</si>
  <si>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</si>
  <si>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</si>
  <si>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</si>
  <si>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</si>
  <si>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</si>
  <si>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</si>
  <si>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</si>
  <si>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</si>
  <si>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</si>
  <si>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</si>
  <si>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</si>
  <si>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</si>
  <si>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</si>
  <si>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</si>
  <si>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</si>
  <si>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</si>
  <si>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</si>
  <si>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</si>
  <si>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</si>
  <si>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</si>
  <si>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</si>
  <si>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</si>
  <si>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</si>
  <si>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</si>
  <si>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</si>
  <si>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</si>
  <si>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</si>
  <si>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</si>
  <si>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</si>
  <si>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</si>
  <si>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</si>
  <si>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</si>
  <si>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</si>
  <si>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</si>
  <si>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</si>
  <si>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</si>
  <si>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</si>
  <si>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</si>
  <si>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</si>
  <si>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</si>
  <si>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</si>
  <si>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</si>
  <si>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</si>
  <si>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</si>
  <si>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</si>
  <si>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</si>
  <si>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</si>
  <si>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</si>
  <si>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</si>
  <si>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</si>
  <si>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</si>
  <si>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</si>
  <si>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</si>
  <si>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</si>
  <si>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</si>
  <si>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</si>
  <si>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</si>
  <si>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</si>
  <si>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</si>
  <si>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</si>
  <si>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</si>
  <si>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</si>
  <si>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</si>
  <si>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</si>
  <si>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</si>
  <si>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</si>
  <si>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</si>
  <si>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</si>
  <si>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</si>
  <si>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</si>
  <si>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</si>
  <si>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</si>
  <si>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</si>
  <si>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</si>
  <si>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</si>
  <si>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</si>
  <si>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</si>
  <si>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</si>
  <si>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</si>
  <si>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</si>
  <si>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</si>
  <si>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</si>
  <si>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</si>
  <si>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</si>
  <si>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</si>
  <si>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</si>
  <si>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</si>
  <si>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</si>
  <si>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</si>
  <si>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</si>
  <si>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</si>
  <si>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</si>
  <si>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</si>
  <si>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</si>
  <si>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</si>
  <si>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</si>
  <si>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</si>
  <si>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</si>
  <si>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</si>
  <si>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</si>
  <si>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</si>
  <si>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</si>
  <si>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</si>
  <si>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</si>
  <si>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</si>
  <si>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</si>
  <si>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</si>
  <si>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</si>
  <si>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</si>
  <si>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</si>
  <si>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</si>
  <si>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</si>
  <si>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</si>
  <si>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</si>
  <si>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</si>
  <si>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</si>
  <si>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</si>
  <si>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</si>
  <si>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</si>
  <si>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</si>
  <si>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</si>
  <si>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</si>
  <si>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</si>
  <si>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</si>
  <si>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</si>
  <si>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</si>
  <si>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</si>
  <si>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</si>
  <si>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</si>
  <si>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</si>
  <si>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</si>
  <si>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</si>
  <si>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</si>
  <si>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</si>
  <si>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</si>
  <si>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</si>
  <si>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</si>
  <si>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</si>
  <si>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</si>
  <si>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</si>
  <si>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</si>
  <si>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</si>
  <si>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</si>
  <si>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</si>
  <si>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</si>
  <si>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</si>
  <si>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</si>
  <si>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</si>
  <si>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</si>
  <si>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</si>
  <si>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</si>
  <si>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</si>
  <si>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</si>
  <si>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</si>
  <si>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</si>
  <si>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</si>
  <si>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</si>
  <si>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</si>
  <si>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</si>
  <si>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</si>
  <si>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</si>
  <si>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</si>
  <si>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</si>
  <si>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</si>
  <si>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</si>
  <si>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</si>
  <si>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</si>
  <si>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</si>
  <si>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</si>
  <si>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</si>
  <si>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</si>
  <si>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</si>
  <si>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</si>
  <si>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</si>
  <si>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</si>
  <si>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</si>
  <si>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</si>
  <si>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</si>
  <si>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</si>
  <si>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</si>
  <si>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</si>
  <si>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</si>
  <si>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</si>
  <si>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</si>
  <si>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</si>
  <si>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</si>
  <si>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</si>
  <si>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</si>
  <si>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</si>
  <si>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</si>
  <si>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</si>
  <si>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</si>
  <si>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</si>
  <si>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</si>
  <si>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</si>
  <si>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</si>
  <si>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</si>
  <si>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</si>
  <si>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</si>
  <si>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</si>
  <si>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</si>
  <si>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</si>
  <si>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</si>
  <si>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</si>
  <si>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</si>
  <si>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</si>
  <si>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</si>
  <si>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</si>
  <si>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</si>
  <si>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</si>
  <si>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</si>
  <si>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</si>
  <si>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</si>
  <si>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</si>
  <si>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</si>
  <si>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</si>
  <si>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</si>
  <si>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</si>
  <si>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</si>
  <si>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</si>
  <si>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</si>
  <si>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</si>
  <si>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</si>
  <si>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</si>
  <si>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</si>
  <si>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</si>
  <si>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</si>
  <si>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</si>
  <si>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</si>
  <si>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</si>
  <si>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</si>
  <si>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</si>
  <si>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</si>
  <si>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</si>
  <si>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</si>
  <si>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</si>
  <si>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</si>
  <si>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</si>
  <si>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</si>
  <si>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</si>
  <si>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</si>
  <si>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</si>
  <si>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</si>
  <si>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</si>
  <si>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</si>
  <si>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</si>
  <si>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</si>
  <si>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</si>
  <si>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</si>
  <si>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</si>
  <si>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</si>
  <si>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</si>
  <si>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</si>
  <si>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</si>
  <si>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</si>
  <si>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</si>
  <si>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</si>
  <si>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</si>
  <si>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</si>
  <si>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</si>
  <si>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</si>
  <si>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</si>
  <si>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</si>
  <si>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</si>
  <si>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</si>
  <si>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</si>
  <si>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</si>
  <si>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</si>
  <si>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</si>
  <si>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</si>
  <si>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</si>
  <si>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</si>
  <si>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</si>
  <si>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</si>
  <si>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</si>
  <si>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</si>
  <si>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</si>
  <si>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</si>
  <si>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</si>
  <si>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</si>
  <si>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</si>
  <si>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</si>
  <si>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</si>
  <si>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</si>
  <si>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</si>
  <si>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</si>
  <si>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</si>
  <si>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</si>
  <si>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</si>
  <si>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</si>
  <si>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</si>
  <si>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</si>
  <si>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</si>
  <si>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</si>
  <si>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</si>
  <si>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</si>
  <si>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</si>
  <si>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</si>
  <si>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</si>
  <si>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</si>
  <si>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</si>
  <si>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</si>
  <si>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</si>
  <si>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</si>
  <si>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</si>
  <si>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</si>
  <si>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</si>
  <si>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</si>
  <si>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</si>
  <si>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</si>
  <si>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</si>
  <si>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</si>
  <si>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</si>
  <si>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</si>
  <si>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</si>
  <si>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</si>
  <si>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</si>
  <si>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</si>
  <si>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</si>
  <si>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</si>
  <si>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</si>
  <si>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</si>
  <si>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</si>
  <si>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</si>
  <si>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</si>
  <si>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</si>
  <si>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</si>
  <si>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</si>
  <si>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</si>
  <si>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</si>
  <si>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</si>
  <si>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</si>
  <si>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</si>
  <si>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</si>
  <si>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</si>
  <si>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</si>
  <si>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</si>
  <si>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</si>
  <si>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</si>
  <si>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</si>
  <si>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</si>
  <si>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</si>
  <si>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</si>
  <si>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</si>
  <si>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</si>
  <si>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</si>
  <si>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</si>
  <si>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</si>
  <si>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</si>
  <si>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</si>
  <si>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</si>
  <si>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</si>
  <si>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</si>
  <si>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</si>
  <si>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</si>
  <si>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</si>
  <si>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</si>
  <si>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</si>
  <si>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</si>
  <si>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</si>
  <si>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</si>
  <si>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</si>
  <si>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</si>
  <si>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</si>
  <si>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</si>
  <si>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</si>
  <si>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</si>
  <si>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</si>
  <si>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</si>
  <si>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</si>
  <si>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</si>
  <si>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</si>
  <si>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</si>
  <si>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</si>
  <si>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</si>
  <si>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</si>
  <si>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</si>
  <si>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</si>
  <si>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</si>
  <si>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</si>
  <si>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</si>
  <si>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</si>
  <si>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</si>
  <si>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</si>
  <si>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</si>
  <si>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</si>
  <si>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</si>
  <si>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</si>
  <si>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</si>
  <si>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</si>
  <si>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</si>
  <si>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</si>
  <si>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</si>
  <si>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</si>
  <si>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</si>
  <si>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</si>
  <si>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</si>
  <si>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</si>
  <si>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</si>
  <si>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</si>
  <si>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</si>
  <si>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</si>
  <si>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</si>
  <si>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</si>
  <si>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</si>
  <si>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</si>
  <si>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</si>
  <si>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</si>
  <si>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</si>
  <si>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</si>
  <si>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</si>
  <si>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</si>
  <si>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</si>
  <si>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</si>
  <si>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</si>
  <si>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</si>
  <si>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</si>
  <si>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</si>
  <si>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</si>
  <si>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</si>
  <si>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</si>
  <si>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</si>
  <si>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</si>
  <si>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</si>
  <si>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</si>
  <si>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</si>
  <si>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</si>
  <si>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</si>
  <si>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</si>
  <si>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</si>
  <si>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</si>
  <si>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</si>
  <si>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</si>
  <si>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</si>
  <si>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</si>
  <si>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</si>
  <si>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</si>
  <si>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</si>
  <si>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</si>
  <si>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</si>
  <si>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</si>
  <si>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</si>
  <si>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</si>
  <si>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</si>
  <si>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</si>
  <si>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</si>
  <si>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</si>
  <si>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</si>
  <si>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</si>
  <si>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</si>
  <si>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</si>
  <si>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</si>
  <si>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</si>
  <si>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</si>
  <si>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</si>
  <si>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</si>
  <si>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</si>
  <si>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</si>
  <si>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</si>
  <si>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</si>
  <si>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</si>
  <si>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</si>
  <si>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</si>
  <si>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</si>
  <si>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</si>
  <si>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</si>
  <si>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</si>
  <si>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</si>
  <si>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</si>
  <si>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</si>
  <si>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</si>
  <si>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</si>
  <si>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</si>
  <si>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</si>
  <si>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</si>
  <si>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</si>
  <si>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</si>
  <si>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</si>
  <si>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</si>
  <si>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</si>
  <si>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</si>
  <si>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</si>
  <si>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</si>
  <si>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</si>
  <si>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</si>
  <si>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</si>
  <si>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</si>
  <si>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</si>
  <si>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</si>
  <si>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</si>
  <si>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</si>
  <si>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</si>
  <si>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</si>
  <si>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</si>
  <si>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</si>
  <si>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</si>
  <si>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</si>
  <si>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</si>
  <si>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</si>
  <si>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</si>
  <si>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</si>
  <si>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</si>
  <si>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</si>
  <si>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</si>
  <si>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</si>
  <si>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</si>
  <si>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</si>
  <si>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</si>
  <si>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</si>
  <si>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</si>
  <si>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</si>
  <si>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</si>
  <si>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</si>
  <si>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</si>
  <si>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</si>
  <si>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</si>
  <si>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</si>
  <si>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</si>
  <si>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</si>
  <si>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</si>
  <si>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</si>
  <si>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</si>
  <si>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</si>
  <si>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</si>
  <si>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</si>
  <si>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</si>
  <si>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</si>
  <si>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</si>
  <si>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</si>
  <si>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</si>
  <si>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</si>
  <si>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</si>
  <si>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</si>
  <si>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</si>
  <si>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</si>
  <si>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</si>
  <si>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</si>
  <si>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</si>
  <si>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</si>
  <si>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</si>
  <si>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</si>
  <si>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</si>
  <si>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</si>
  <si>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</si>
  <si>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</si>
  <si>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</si>
  <si>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</si>
  <si>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</si>
  <si>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</si>
  <si>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</si>
  <si>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</si>
  <si>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</si>
  <si>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</si>
  <si>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</si>
  <si>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</si>
  <si>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</si>
  <si>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</si>
  <si>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</si>
  <si>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</si>
  <si>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</si>
  <si>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</si>
  <si>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</si>
  <si>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</si>
  <si>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</si>
  <si>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</si>
  <si>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</si>
  <si>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</si>
  <si>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</si>
  <si>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</si>
  <si>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</si>
  <si>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</si>
  <si>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</si>
  <si>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</si>
  <si>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</si>
  <si>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</si>
  <si>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</si>
  <si>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</si>
  <si>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</si>
  <si>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</si>
  <si>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</si>
  <si>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</si>
  <si>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</si>
  <si>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</si>
  <si>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</si>
  <si>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</si>
  <si>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</si>
  <si>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</si>
  <si>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</si>
  <si>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</si>
  <si>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</si>
  <si>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</si>
  <si>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</si>
  <si>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</si>
  <si>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</si>
  <si>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</si>
  <si>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</si>
  <si>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</si>
  <si>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</si>
  <si>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</si>
  <si>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</si>
  <si>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</si>
  <si>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</si>
  <si>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</si>
  <si>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</si>
  <si>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</si>
  <si>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</si>
  <si>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</si>
  <si>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</si>
  <si>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</si>
  <si>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</si>
  <si>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</si>
  <si>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</si>
  <si>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</si>
  <si>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</si>
  <si>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</si>
  <si>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</si>
  <si>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</si>
  <si>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</si>
  <si>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</si>
  <si>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</si>
  <si>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</si>
  <si>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</si>
  <si>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</si>
  <si>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</si>
  <si>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</si>
  <si>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</si>
  <si>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</si>
  <si>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</si>
  <si>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</si>
  <si>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</si>
  <si>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</si>
  <si>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</si>
  <si>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</si>
  <si>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</si>
  <si>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</si>
  <si>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</si>
  <si>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</si>
  <si>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</si>
  <si>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</si>
  <si>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</si>
  <si>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</si>
  <si>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</si>
  <si>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</si>
  <si>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</si>
  <si>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</si>
  <si>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</si>
  <si>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</si>
  <si>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</si>
  <si>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</si>
  <si>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</si>
  <si>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</si>
  <si>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</si>
  <si>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</si>
  <si>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</si>
  <si>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</si>
  <si>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</si>
  <si>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</si>
  <si>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</si>
  <si>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</si>
  <si>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</si>
  <si>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</si>
  <si>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</si>
  <si>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</si>
  <si>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</si>
  <si>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</si>
  <si>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</si>
  <si>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</si>
  <si>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</si>
  <si>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</si>
  <si>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</si>
  <si>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</si>
  <si>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</si>
  <si>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</si>
  <si>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</si>
  <si>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</si>
  <si>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</si>
  <si>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</si>
  <si>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</si>
  <si>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</si>
  <si>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</si>
  <si>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</si>
  <si>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</si>
  <si>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</si>
  <si>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</si>
  <si>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</si>
  <si>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</si>
  <si>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</si>
  <si>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</si>
  <si>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</si>
  <si>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</si>
  <si>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</si>
  <si>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</si>
  <si>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</si>
  <si>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</si>
  <si>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</si>
  <si>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</si>
  <si>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</si>
  <si>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</si>
  <si>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</si>
  <si>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</si>
  <si>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</si>
  <si>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</si>
  <si>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</si>
  <si>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</si>
  <si>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</si>
  <si>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</si>
  <si>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</si>
  <si>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</si>
  <si>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</si>
  <si>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</si>
  <si>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</si>
  <si>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</si>
  <si>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</si>
  <si>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</si>
  <si>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</si>
  <si>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</si>
  <si>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</si>
  <si>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</si>
  <si>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</si>
  <si>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</si>
  <si>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</si>
  <si>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</si>
  <si>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</si>
  <si>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</si>
  <si>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</si>
  <si>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</si>
  <si>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</si>
  <si>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</si>
  <si>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</si>
  <si>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</si>
  <si>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</si>
  <si>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</si>
  <si>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</si>
  <si>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</si>
  <si>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</si>
  <si>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</si>
  <si>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</si>
  <si>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</si>
  <si>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</si>
  <si>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</si>
  <si>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</si>
  <si>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</si>
  <si>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</si>
  <si>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</si>
  <si>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</si>
  <si>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</si>
  <si>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</si>
  <si>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</si>
  <si>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</si>
  <si>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</si>
  <si>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</si>
  <si>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</si>
  <si>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</si>
  <si>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</si>
  <si>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</si>
  <si>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</si>
  <si>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</si>
  <si>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</si>
  <si>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</si>
  <si>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</si>
  <si>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</si>
  <si>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</si>
  <si>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</si>
  <si>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</si>
  <si>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</si>
  <si>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</si>
  <si>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</si>
  <si>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</si>
  <si>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</si>
  <si>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</si>
  <si>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</si>
  <si>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</si>
  <si>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</si>
  <si>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</si>
  <si>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</si>
  <si>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</si>
  <si>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</si>
  <si>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</si>
  <si>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</si>
  <si>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</si>
  <si>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</si>
  <si>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</si>
  <si>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</si>
  <si>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</si>
  <si>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</si>
  <si>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</si>
  <si>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</si>
  <si>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</si>
  <si>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</si>
  <si>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</si>
  <si>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</si>
  <si>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</si>
  <si>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</si>
  <si>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</si>
  <si>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</si>
  <si>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</si>
  <si>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</si>
  <si>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</si>
  <si>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</si>
  <si>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</si>
  <si>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</si>
  <si>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</si>
  <si>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</si>
  <si>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</si>
  <si>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</si>
  <si>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</si>
  <si>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</si>
  <si>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</si>
  <si>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</si>
  <si>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</si>
  <si>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</si>
  <si>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</si>
  <si>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</si>
  <si>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</si>
  <si>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</si>
  <si>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</si>
  <si>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</si>
  <si>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</si>
  <si>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</si>
  <si>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</si>
  <si>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</si>
  <si>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</si>
  <si>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</si>
  <si>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</si>
  <si>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</si>
  <si>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</si>
  <si>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</si>
  <si>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</si>
  <si>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</si>
  <si>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</si>
  <si>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</si>
  <si>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</si>
  <si>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</si>
  <si>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</si>
  <si>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</si>
  <si>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</si>
  <si>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</si>
  <si>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</si>
  <si>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</si>
  <si>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</si>
  <si>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</si>
  <si>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</si>
  <si>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</si>
  <si>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</si>
  <si>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</si>
  <si>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</si>
  <si>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</si>
  <si>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</si>
  <si>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</si>
  <si>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</si>
  <si>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</si>
  <si>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</si>
  <si>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</si>
  <si>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</si>
  <si>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</si>
  <si>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</si>
  <si>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</si>
  <si>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</si>
  <si>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</si>
  <si>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</si>
  <si>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</si>
  <si>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</si>
  <si>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</si>
  <si>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</si>
  <si>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</si>
  <si>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</si>
  <si>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</si>
  <si>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</si>
  <si>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</si>
  <si>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</si>
  <si>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</si>
  <si>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</si>
  <si>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</si>
  <si>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</si>
  <si>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</si>
  <si>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</si>
  <si>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</si>
  <si>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</si>
  <si>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</si>
  <si>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</si>
  <si>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</si>
  <si>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</si>
  <si>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</si>
  <si>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</si>
  <si>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</si>
  <si>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</si>
  <si>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</si>
  <si>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</si>
  <si>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</si>
  <si>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</si>
  <si>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</si>
  <si>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</si>
  <si>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</si>
  <si>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</si>
  <si>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</si>
  <si>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</si>
  <si>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</si>
  <si>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</si>
  <si>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</si>
  <si>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</si>
  <si>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</si>
  <si>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</si>
  <si>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</si>
  <si>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</si>
  <si>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</si>
  <si>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</si>
  <si>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</si>
  <si>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</si>
  <si>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</si>
  <si>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</si>
  <si>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</si>
  <si>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</si>
  <si>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</si>
  <si>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</si>
  <si>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</si>
  <si>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</si>
  <si>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</si>
  <si>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</si>
  <si>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</si>
  <si>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</si>
  <si>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</si>
  <si>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</si>
  <si>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</si>
  <si>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</si>
  <si>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</si>
  <si>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</si>
  <si>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</si>
  <si>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</si>
  <si>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</si>
  <si>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</si>
  <si>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</si>
  <si>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</si>
  <si>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</si>
  <si>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</si>
  <si>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</si>
  <si>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</si>
  <si>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</si>
  <si>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</si>
  <si>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</si>
  <si>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</si>
  <si>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</si>
  <si>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</si>
  <si>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</si>
  <si>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</si>
  <si>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</si>
  <si>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</si>
  <si>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</si>
  <si>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</si>
  <si>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</si>
  <si>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</si>
  <si>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</si>
  <si>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</si>
  <si>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</si>
  <si>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</si>
  <si>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</si>
  <si>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</si>
  <si>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</si>
  <si>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</si>
  <si>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</si>
  <si>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</si>
  <si>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</si>
  <si>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</si>
  <si>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</si>
  <si>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</si>
  <si>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</si>
  <si>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</si>
  <si>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</si>
  <si>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</si>
  <si>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</si>
  <si>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</si>
  <si>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</si>
  <si>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</si>
  <si>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</si>
  <si>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</si>
  <si>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</si>
  <si>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</si>
  <si>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</si>
  <si>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</si>
  <si>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</si>
  <si>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</si>
  <si>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</si>
  <si>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</si>
  <si>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</si>
  <si>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</si>
  <si>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</si>
  <si>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</si>
  <si>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</si>
  <si>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</si>
  <si>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</si>
  <si>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</si>
  <si>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</si>
  <si>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</si>
  <si>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</si>
  <si>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</si>
  <si>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</si>
  <si>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</si>
  <si>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</si>
  <si>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</si>
  <si>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</si>
  <si>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</si>
  <si>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</si>
  <si>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</si>
  <si>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</si>
  <si>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</si>
  <si>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</si>
  <si>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</si>
  <si>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</si>
  <si>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</si>
  <si>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</si>
  <si>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</si>
  <si>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</si>
  <si>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</si>
  <si>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</si>
  <si>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</si>
  <si>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</si>
  <si>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</si>
  <si>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</si>
  <si>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</si>
  <si>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</si>
  <si>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</si>
  <si>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</si>
  <si>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</si>
  <si>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</si>
  <si>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</si>
  <si>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</si>
  <si>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</si>
  <si>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</si>
  <si>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</si>
  <si>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</si>
  <si>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</si>
  <si>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</si>
  <si>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</si>
  <si>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</si>
  <si>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</si>
  <si>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</si>
  <si>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</si>
  <si>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</si>
  <si>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</si>
  <si>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</si>
  <si>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</si>
  <si>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</si>
  <si>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</si>
  <si>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</si>
  <si>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</si>
  <si>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</si>
  <si>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</si>
  <si>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</si>
  <si>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</si>
  <si>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</si>
  <si>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</si>
  <si>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</si>
  <si>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</si>
  <si>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</si>
  <si>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</si>
  <si>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</si>
  <si>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</si>
  <si>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</si>
  <si>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</si>
  <si>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</si>
  <si>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</si>
  <si>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</si>
  <si>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</si>
  <si>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</si>
  <si>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</si>
  <si>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</si>
  <si>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</si>
  <si>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</si>
  <si>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</si>
  <si>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</si>
  <si>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</si>
  <si>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</si>
  <si>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</si>
  <si>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</si>
  <si>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</si>
  <si>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</si>
  <si>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</si>
  <si>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</si>
  <si>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</si>
  <si>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</si>
  <si>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</si>
  <si>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</si>
  <si>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</si>
  <si>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</si>
  <si>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</si>
  <si>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</si>
  <si>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</si>
  <si>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</si>
  <si>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</si>
  <si>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</si>
  <si>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</si>
  <si>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</si>
  <si>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</si>
  <si>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</si>
  <si>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</si>
  <si>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</si>
  <si>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</si>
  <si>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</si>
  <si>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</si>
  <si>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</si>
  <si>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</si>
  <si>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</si>
  <si>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</si>
  <si>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</si>
  <si>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</si>
  <si>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</si>
  <si>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</si>
  <si>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</si>
  <si>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</si>
  <si>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</si>
  <si>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</si>
  <si>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</si>
  <si>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</si>
  <si>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</si>
  <si>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</si>
  <si>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</si>
  <si>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</si>
  <si>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</si>
  <si>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</si>
  <si>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</si>
  <si>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</si>
  <si>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</si>
  <si>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</si>
  <si>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</si>
  <si>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</si>
  <si>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</si>
  <si>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</si>
  <si>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</si>
  <si>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</si>
  <si>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</si>
  <si>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</si>
  <si>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</si>
  <si>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</si>
  <si>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</si>
  <si>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</si>
  <si>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</si>
  <si>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</si>
  <si>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</si>
  <si>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</si>
  <si>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</si>
  <si>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</si>
  <si>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</si>
  <si>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</si>
  <si>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</si>
  <si>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</si>
  <si>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</si>
  <si>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</si>
  <si>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</si>
  <si>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</si>
  <si>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</si>
  <si>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</si>
  <si>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</si>
  <si>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</si>
  <si>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</si>
  <si>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</si>
  <si>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</si>
  <si>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</si>
  <si>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</si>
  <si>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</si>
  <si>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</si>
  <si>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</si>
  <si>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</si>
  <si>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</si>
  <si>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</si>
  <si>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</si>
  <si>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</si>
  <si>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</si>
  <si>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</si>
  <si>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</si>
  <si>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</si>
  <si>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</si>
  <si>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</si>
  <si>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</si>
  <si>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</si>
  <si>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</si>
  <si>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</si>
  <si>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</si>
  <si>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</si>
  <si>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</si>
  <si>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</si>
  <si>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</si>
  <si>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</si>
  <si>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</si>
  <si>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</si>
  <si>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</si>
  <si>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</si>
  <si>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</si>
  <si>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</si>
  <si>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</si>
  <si>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</si>
  <si>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</si>
  <si>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</si>
  <si>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</si>
  <si>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</si>
  <si>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</si>
  <si>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</si>
  <si>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</si>
  <si>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</si>
  <si>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</si>
  <si>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</si>
  <si>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</si>
  <si>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</si>
  <si>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</si>
  <si>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</si>
  <si>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</si>
  <si>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</si>
  <si>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</si>
  <si>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</si>
  <si>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</si>
  <si>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</si>
  <si>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</si>
  <si>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</si>
  <si>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</si>
  <si>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</si>
  <si>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</si>
  <si>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</si>
  <si>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</si>
  <si>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</si>
  <si>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</si>
  <si>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</si>
  <si>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</si>
  <si>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</si>
  <si>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</si>
  <si>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</si>
  <si>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</si>
  <si>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</si>
  <si>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</si>
  <si>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</si>
  <si>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</si>
  <si>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</si>
  <si>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</si>
  <si>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</si>
  <si>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</si>
  <si>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</si>
  <si>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</si>
  <si>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</si>
  <si>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</si>
  <si>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</si>
  <si>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</si>
  <si>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</si>
  <si>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</si>
  <si>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</si>
  <si>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</si>
  <si>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</si>
  <si>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</si>
  <si>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</si>
  <si>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</si>
  <si>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</si>
  <si>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</si>
  <si>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</si>
  <si>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</si>
  <si>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</si>
  <si>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</si>
  <si>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</si>
  <si>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</si>
  <si>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</si>
  <si>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</si>
  <si>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</si>
  <si>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</si>
  <si>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</si>
  <si>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</si>
  <si>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</si>
  <si>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</si>
  <si>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</si>
  <si>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</si>
  <si>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</si>
  <si>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</si>
  <si>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</si>
  <si>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</si>
  <si>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</si>
  <si>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</si>
  <si>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</si>
  <si>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</si>
  <si>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</si>
  <si>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</si>
  <si>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</si>
  <si>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</si>
  <si>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</si>
  <si>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</si>
  <si>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</si>
  <si>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</si>
  <si>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</si>
  <si>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</si>
  <si>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</si>
  <si>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</si>
  <si>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</si>
  <si>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</si>
  <si>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</si>
  <si>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</si>
  <si>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</si>
  <si>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</si>
  <si>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</si>
  <si>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</si>
  <si>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</si>
  <si>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</si>
  <si>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</si>
  <si>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</si>
  <si>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</si>
  <si>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</si>
  <si>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</si>
  <si>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</si>
  <si>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</si>
  <si>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</si>
  <si>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</si>
  <si>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</si>
  <si>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</si>
  <si>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</si>
  <si>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</si>
  <si>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</si>
  <si>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</si>
  <si>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</si>
  <si>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</si>
  <si>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</si>
  <si>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</si>
  <si>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</si>
  <si>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</si>
  <si>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</si>
  <si>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</si>
  <si>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</si>
  <si>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</si>
  <si>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</si>
  <si>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</si>
  <si>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</si>
  <si>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</si>
  <si>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</si>
  <si>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</si>
  <si>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</si>
  <si>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</si>
  <si>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</si>
  <si>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</si>
  <si>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</si>
  <si>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</si>
  <si>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</si>
  <si>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</si>
  <si>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</si>
  <si>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</si>
  <si>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</si>
  <si>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</si>
  <si>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</si>
  <si>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</si>
  <si>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</si>
  <si>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</si>
  <si>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</si>
  <si>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</si>
  <si>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</si>
  <si>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</si>
  <si>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</si>
  <si>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</si>
  <si>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</si>
  <si>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</si>
  <si>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</si>
  <si>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</si>
  <si>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</si>
  <si>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</si>
  <si>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</si>
  <si>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</si>
  <si>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</si>
  <si>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</si>
  <si>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</si>
  <si>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</si>
  <si>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</si>
  <si>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</si>
  <si>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</si>
  <si>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</si>
  <si>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</si>
  <si>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</si>
  <si>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</si>
  <si>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</si>
  <si>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</si>
  <si>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</si>
  <si>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</si>
  <si>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</si>
  <si>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</si>
  <si>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</si>
  <si>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</si>
  <si>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</si>
  <si>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</si>
  <si>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</si>
  <si>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</si>
  <si>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</si>
  <si>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</si>
  <si>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</si>
  <si>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</si>
  <si>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</si>
  <si>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</si>
  <si>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</si>
  <si>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</si>
  <si>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</si>
  <si>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</si>
  <si>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</si>
  <si>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</si>
  <si>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</si>
  <si>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</si>
  <si>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</si>
  <si>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</si>
  <si>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</si>
  <si>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</si>
  <si>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</si>
  <si>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</si>
  <si>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</si>
  <si>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</si>
  <si>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</si>
  <si>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</si>
  <si>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</si>
  <si>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</si>
  <si>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</si>
  <si>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</si>
  <si>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</si>
  <si>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</si>
  <si>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</si>
  <si>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</si>
  <si>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</si>
  <si>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</si>
  <si>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</si>
  <si>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</si>
  <si>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</si>
  <si>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</si>
  <si>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</si>
  <si>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</si>
  <si>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</si>
  <si>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</si>
  <si>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</si>
  <si>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</si>
  <si>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</si>
  <si>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</si>
  <si>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</si>
  <si>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</si>
  <si>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</si>
  <si>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</si>
  <si>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</si>
  <si>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</si>
  <si>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</si>
  <si>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</si>
  <si>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</si>
  <si>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</si>
  <si>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</si>
  <si>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</si>
  <si>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</si>
  <si>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</si>
  <si>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</si>
  <si>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</si>
  <si>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</si>
  <si>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</si>
  <si>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</si>
  <si>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</si>
  <si>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</si>
  <si>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</si>
  <si>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</si>
  <si>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</si>
  <si>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</si>
  <si>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</si>
  <si>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</si>
  <si>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</si>
  <si>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</si>
  <si>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</si>
  <si>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</si>
  <si>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</si>
  <si>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</si>
  <si>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</si>
  <si>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</si>
  <si>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</si>
  <si>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</si>
  <si>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</si>
  <si>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</si>
  <si>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</si>
  <si>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</si>
  <si>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</si>
  <si>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</si>
  <si>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</si>
  <si>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</si>
  <si>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</si>
  <si>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</si>
  <si>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</si>
  <si>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</si>
  <si>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</si>
  <si>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</si>
  <si>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</si>
  <si>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</si>
  <si>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</si>
  <si>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</si>
  <si>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</si>
  <si>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</si>
  <si>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</si>
  <si>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</si>
  <si>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</si>
  <si>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</si>
  <si>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</si>
  <si>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</si>
  <si>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</si>
  <si>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</si>
  <si>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</si>
  <si>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</si>
  <si>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</si>
  <si>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</si>
  <si>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</si>
  <si>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</si>
  <si>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</si>
  <si>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</si>
  <si>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</si>
  <si>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</si>
  <si>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</si>
  <si>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</si>
  <si>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</si>
  <si>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</si>
  <si>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</si>
  <si>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</si>
  <si>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</si>
  <si>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</si>
  <si>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</si>
  <si>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</si>
  <si>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</si>
  <si>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</si>
  <si>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</si>
  <si>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</si>
  <si>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</si>
  <si>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</si>
  <si>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</si>
  <si>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</si>
  <si>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</si>
  <si>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</si>
  <si>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</si>
  <si>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</si>
  <si>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</si>
  <si>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</si>
  <si>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</si>
  <si>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</si>
  <si>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</si>
  <si>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</si>
  <si>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</si>
  <si>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</si>
  <si>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</si>
  <si>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</si>
  <si>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</si>
  <si>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</si>
  <si>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</si>
  <si>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</si>
  <si>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</si>
  <si>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</si>
  <si>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</si>
  <si>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</si>
  <si>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</si>
  <si>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</si>
  <si>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</si>
  <si>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</si>
  <si>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</si>
  <si>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</si>
  <si>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</si>
  <si>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</si>
  <si>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</si>
  <si>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</si>
  <si>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</si>
  <si>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</si>
  <si>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</si>
  <si>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</si>
  <si>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</si>
  <si>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</si>
  <si>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</si>
  <si>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</si>
  <si>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</si>
  <si>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</si>
  <si>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</si>
  <si>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</si>
  <si>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</si>
  <si>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</si>
  <si>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</si>
  <si>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</si>
  <si>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</si>
  <si>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</si>
  <si>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</si>
  <si>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</si>
  <si>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</si>
  <si>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</si>
  <si>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</si>
  <si>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</si>
  <si>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</si>
  <si>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</si>
  <si>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</si>
  <si>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</si>
  <si>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</si>
  <si>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</si>
  <si>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</si>
  <si>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</si>
  <si>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</si>
  <si>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</si>
  <si>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</si>
  <si>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</si>
  <si>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</si>
  <si>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</si>
  <si>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</si>
  <si>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</si>
  <si>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</si>
  <si>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</si>
  <si>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</si>
  <si>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</si>
  <si>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</si>
  <si>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</si>
  <si>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</si>
  <si>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</si>
  <si>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</si>
  <si>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</si>
  <si>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</si>
  <si>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</si>
  <si>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</si>
  <si>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</si>
  <si>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</si>
  <si>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</si>
  <si>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</si>
  <si>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</si>
  <si>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</si>
  <si>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</si>
  <si>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</si>
  <si>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</si>
  <si>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</si>
  <si>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</si>
  <si>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</si>
  <si>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</si>
  <si>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</si>
  <si>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</si>
  <si>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</si>
  <si>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</si>
  <si>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</si>
  <si>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</si>
  <si>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</si>
  <si>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</si>
  <si>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</si>
  <si>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</si>
  <si>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</si>
  <si>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</si>
  <si>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</si>
  <si>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</si>
  <si>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</si>
  <si>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</si>
  <si>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</si>
  <si>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</si>
  <si>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</si>
  <si>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</si>
  <si>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</si>
  <si>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</si>
  <si>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</si>
  <si>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</si>
  <si>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</si>
  <si>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</si>
  <si>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</si>
  <si>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</si>
  <si>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</si>
  <si>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</si>
  <si>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</si>
  <si>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</si>
  <si>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</si>
  <si>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</si>
  <si>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</si>
  <si>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</si>
  <si>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</si>
  <si>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</si>
  <si>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</si>
  <si>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</si>
  <si>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</si>
  <si>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</si>
  <si>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</si>
  <si>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</si>
  <si>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</si>
  <si>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</si>
  <si>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</si>
  <si>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</si>
  <si>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</si>
  <si>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</si>
  <si>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</si>
  <si>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</si>
  <si>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</si>
  <si>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</si>
  <si>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</si>
  <si>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</si>
  <si>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</si>
  <si>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</si>
  <si>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</si>
  <si>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</si>
  <si>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</si>
  <si>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</si>
  <si>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</si>
  <si>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</si>
  <si>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</si>
  <si>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</si>
  <si>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</si>
  <si>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</si>
  <si>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</si>
  <si>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</si>
  <si>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</si>
  <si>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</si>
  <si>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</si>
  <si>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</si>
  <si>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</si>
  <si>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</si>
  <si>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</si>
  <si>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</si>
  <si>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</si>
  <si>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</si>
  <si>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</si>
  <si>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</si>
  <si>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</si>
  <si>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</si>
  <si>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</si>
  <si>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</si>
  <si>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</si>
  <si>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</si>
  <si>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</si>
  <si>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</si>
  <si>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</si>
  <si>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</si>
  <si>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</si>
  <si>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</si>
  <si>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</si>
  <si>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</si>
  <si>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</si>
  <si>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</si>
  <si>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</si>
  <si>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</si>
  <si>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</si>
  <si>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</si>
  <si>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</si>
  <si>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</si>
  <si>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</si>
  <si>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</si>
  <si>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</si>
  <si>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</si>
  <si>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</si>
  <si>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</si>
  <si>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</si>
  <si>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</si>
  <si>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</si>
  <si>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</si>
  <si>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</si>
  <si>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</si>
  <si>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</si>
  <si>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</si>
  <si>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</si>
  <si>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</si>
  <si>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</si>
  <si>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</si>
  <si>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</si>
  <si>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</si>
  <si>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</si>
  <si>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</si>
  <si>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</si>
  <si>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</si>
  <si>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</si>
  <si>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</si>
  <si>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</si>
  <si>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</si>
  <si>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</si>
  <si>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</si>
  <si>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</si>
  <si>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</si>
  <si>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</si>
  <si>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</si>
  <si>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</si>
  <si>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</si>
  <si>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</si>
  <si>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</si>
  <si>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</si>
  <si>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</si>
  <si>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</si>
  <si>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</si>
  <si>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</si>
  <si>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</si>
  <si>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</si>
  <si>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</si>
  <si>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</si>
  <si>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</si>
  <si>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</si>
  <si>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</si>
  <si>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</si>
  <si>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</si>
  <si>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</si>
  <si>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</si>
  <si>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</si>
  <si>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</si>
  <si>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</si>
  <si>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</si>
  <si>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</si>
  <si>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</si>
  <si>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</si>
  <si>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</si>
  <si>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</si>
  <si>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</si>
  <si>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</si>
  <si>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</si>
  <si>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</si>
  <si>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</si>
  <si>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</si>
  <si>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</si>
  <si>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</si>
  <si>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</si>
  <si>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</si>
  <si>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</si>
  <si>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</si>
  <si>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</si>
  <si>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</si>
  <si>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</si>
  <si>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</si>
  <si>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</si>
  <si>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</si>
  <si>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</si>
  <si>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</si>
  <si>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</si>
  <si>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</si>
  <si>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</si>
  <si>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</si>
  <si>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</si>
  <si>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</si>
  <si>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</si>
  <si>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</si>
  <si>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</si>
  <si>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</si>
  <si>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</si>
  <si>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</si>
  <si>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</si>
  <si>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</si>
  <si>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</si>
  <si>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</si>
  <si>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</si>
  <si>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</si>
  <si>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</si>
  <si>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</si>
  <si>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</si>
  <si>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</si>
  <si>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</si>
  <si>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</si>
  <si>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</si>
  <si>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</si>
  <si>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</si>
  <si>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</si>
  <si>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</si>
  <si>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</si>
  <si>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</si>
  <si>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</si>
  <si>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</si>
  <si>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</si>
  <si>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</si>
  <si>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</si>
  <si>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</si>
  <si>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</si>
  <si>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</si>
  <si>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</si>
  <si>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</si>
  <si>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</si>
  <si>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</si>
  <si>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</si>
  <si>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</si>
  <si>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</si>
  <si>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</si>
  <si>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</si>
  <si>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</si>
  <si>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</si>
  <si>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</si>
  <si>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</si>
  <si>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</si>
  <si>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</si>
  <si>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</si>
  <si>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</si>
  <si>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</si>
  <si>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</si>
  <si>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</si>
  <si>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</si>
  <si>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</si>
  <si>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</si>
  <si>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</si>
  <si>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</si>
  <si>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</si>
  <si>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</si>
  <si>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</si>
  <si>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</si>
  <si>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</si>
  <si>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</si>
  <si>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</si>
  <si>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</si>
  <si>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</si>
  <si>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</si>
  <si>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</si>
  <si>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</si>
  <si>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</si>
  <si>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</si>
  <si>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</si>
  <si>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</si>
  <si>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</si>
  <si>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</si>
  <si>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</si>
  <si>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</si>
  <si>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</si>
  <si>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</si>
  <si>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</si>
  <si>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</si>
  <si>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</si>
  <si>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</si>
  <si>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</si>
  <si>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</si>
  <si>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</si>
  <si>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</si>
  <si>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</si>
  <si>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</si>
  <si>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</si>
  <si>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</si>
  <si>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</si>
  <si>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</si>
  <si>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</si>
  <si>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</si>
  <si>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</si>
  <si>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</si>
  <si>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</si>
  <si>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</si>
  <si>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</si>
  <si>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</si>
  <si>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</si>
  <si>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</si>
  <si>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</si>
  <si>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</si>
  <si>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</si>
  <si>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</si>
  <si>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</si>
  <si>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</si>
  <si>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</si>
  <si>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</si>
  <si>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</si>
  <si>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</si>
  <si>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</si>
  <si>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</si>
  <si>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</si>
  <si>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</si>
  <si>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</si>
  <si>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</si>
  <si>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</si>
  <si>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</si>
  <si>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</si>
  <si>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</si>
  <si>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</si>
  <si>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</si>
  <si>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</si>
  <si>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</si>
  <si>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</si>
  <si>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</si>
  <si>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</si>
  <si>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</si>
  <si>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</si>
  <si>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</si>
  <si>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</si>
  <si>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</si>
  <si>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</si>
  <si>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</si>
  <si>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</si>
  <si>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</si>
  <si>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</si>
  <si>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</si>
  <si>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</si>
  <si>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</si>
  <si>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</si>
  <si>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</si>
  <si>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</si>
  <si>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</si>
  <si>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</si>
  <si>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</si>
  <si>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</si>
  <si>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</si>
  <si>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</si>
  <si>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</si>
  <si>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</si>
  <si>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</si>
  <si>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</si>
  <si>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</si>
  <si>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</si>
  <si>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</si>
  <si>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</si>
  <si>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</si>
  <si>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</si>
  <si>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</si>
  <si>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</si>
  <si>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</si>
  <si>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</si>
  <si>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</si>
  <si>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</si>
  <si>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</si>
  <si>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</si>
  <si>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</si>
  <si>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</si>
  <si>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</si>
  <si>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</si>
  <si>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</si>
  <si>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</si>
  <si>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</si>
  <si>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</si>
  <si>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</si>
  <si>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</si>
  <si>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</si>
  <si>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</si>
  <si>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</si>
  <si>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</si>
  <si>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</si>
  <si>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</si>
  <si>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</si>
  <si>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</si>
  <si>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</si>
  <si>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</si>
  <si>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</si>
  <si>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</si>
  <si>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</si>
  <si>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</si>
  <si>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</si>
  <si>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</si>
  <si>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</si>
  <si>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</si>
  <si>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</si>
  <si>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</si>
  <si>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</si>
  <si>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</si>
  <si>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</si>
  <si>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</si>
  <si>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</si>
  <si>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</si>
  <si>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</si>
  <si>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</si>
  <si>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</si>
  <si>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</si>
  <si>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</si>
  <si>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</si>
  <si>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</si>
  <si>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</si>
  <si>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</si>
  <si>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</si>
  <si>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</si>
  <si>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</si>
  <si>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</si>
  <si>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</si>
  <si>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</si>
  <si>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</si>
  <si>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</si>
  <si>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</si>
  <si>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</si>
  <si>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</si>
  <si>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</si>
  <si>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</si>
  <si>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</si>
  <si>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</si>
  <si>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</si>
  <si>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</si>
  <si>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</si>
  <si>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</si>
  <si>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</si>
  <si>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</si>
  <si>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</si>
  <si>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</si>
  <si>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</si>
  <si>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</si>
  <si>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</si>
  <si>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</si>
  <si>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</si>
  <si>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</si>
  <si>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</si>
  <si>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</si>
  <si>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</si>
  <si>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</si>
  <si>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</si>
  <si>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</si>
  <si>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</si>
  <si>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</si>
  <si>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</si>
  <si>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</si>
  <si>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</si>
  <si>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</si>
  <si>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</si>
  <si>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</si>
  <si>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</si>
  <si>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</si>
  <si>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</si>
  <si>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</si>
  <si>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</si>
  <si>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</si>
  <si>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</si>
  <si>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</si>
  <si>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</si>
  <si>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</si>
  <si>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</si>
  <si>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</si>
  <si>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</si>
  <si>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</si>
  <si>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</si>
  <si>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</si>
  <si>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</si>
  <si>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</si>
  <si>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</si>
  <si>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</si>
  <si>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</si>
  <si>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</si>
  <si>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</si>
  <si>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</si>
  <si>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</si>
  <si>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</si>
  <si>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</si>
  <si>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</si>
  <si>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</si>
  <si>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</si>
  <si>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</si>
  <si>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</si>
  <si>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</si>
  <si>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</si>
  <si>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</si>
  <si>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</si>
  <si>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</si>
  <si>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</si>
  <si>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</si>
  <si>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</si>
  <si>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</si>
  <si>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</si>
  <si>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</si>
  <si>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</si>
  <si>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</si>
  <si>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</si>
  <si>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</si>
  <si>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</si>
  <si>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</si>
  <si>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</si>
  <si>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</si>
  <si>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</si>
  <si>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</si>
  <si>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</si>
  <si>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</si>
  <si>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</si>
  <si>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</si>
  <si>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</si>
  <si>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</si>
  <si>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</si>
  <si>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</si>
  <si>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</si>
  <si>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</si>
  <si>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</si>
  <si>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</si>
  <si>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</si>
  <si>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</si>
  <si>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</si>
  <si>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</si>
  <si>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</si>
  <si>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</si>
  <si>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</si>
  <si>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</si>
  <si>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</si>
  <si>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</si>
  <si>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</si>
  <si>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</si>
  <si>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</si>
  <si>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</si>
  <si>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</si>
  <si>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</si>
  <si>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</si>
  <si>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</si>
  <si>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</si>
  <si>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</si>
  <si>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</si>
  <si>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</si>
  <si>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</si>
  <si>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</si>
  <si>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</si>
  <si>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</si>
  <si>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</si>
  <si>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</si>
  <si>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</si>
  <si>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</si>
  <si>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</si>
  <si>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</si>
  <si>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</si>
  <si>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</si>
  <si>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</si>
  <si>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</si>
  <si>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</si>
  <si>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</si>
  <si>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</si>
  <si>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</si>
  <si>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</si>
  <si>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</si>
  <si>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</si>
  <si>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</si>
  <si>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</si>
  <si>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</si>
  <si>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</si>
  <si>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</si>
  <si>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</si>
  <si>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</si>
  <si>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</si>
  <si>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</si>
  <si>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</si>
  <si>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</si>
  <si>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</si>
  <si>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</si>
  <si>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</si>
  <si>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</si>
  <si>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</si>
  <si>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</si>
  <si>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</si>
  <si>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</si>
  <si>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</si>
  <si>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</si>
  <si>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</si>
  <si>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</si>
  <si>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</si>
  <si>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</si>
  <si>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</si>
  <si>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</si>
  <si>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</si>
  <si>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</si>
  <si>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</si>
  <si>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</si>
  <si>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</si>
  <si>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</si>
  <si>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</si>
  <si>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</si>
  <si>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</si>
  <si>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</si>
  <si>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</si>
  <si>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</si>
  <si>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</si>
  <si>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</si>
  <si>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</si>
  <si>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</si>
  <si>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</si>
  <si>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</si>
  <si>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</si>
  <si>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</si>
  <si>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</si>
  <si>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</si>
  <si>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</si>
  <si>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</si>
  <si>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</si>
  <si>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</si>
  <si>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</si>
  <si>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</si>
  <si>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</si>
  <si>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</si>
  <si>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</si>
  <si>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</si>
  <si>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</si>
  <si>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</si>
  <si>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</si>
  <si>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</si>
  <si>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</si>
  <si>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</si>
  <si>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</si>
  <si>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</si>
  <si>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</si>
  <si>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</si>
  <si>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</si>
  <si>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</si>
  <si>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</si>
  <si>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</si>
  <si>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</si>
  <si>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</si>
  <si>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</si>
  <si>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</si>
  <si>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</si>
  <si>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</si>
  <si>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</si>
  <si>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</si>
  <si>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</si>
  <si>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</si>
  <si>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</si>
  <si>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</si>
  <si>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</si>
  <si>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</si>
  <si>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</si>
  <si>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</si>
  <si>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</si>
  <si>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</si>
  <si>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</si>
  <si>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</si>
  <si>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</si>
  <si>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</si>
  <si>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</si>
  <si>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</si>
  <si>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</si>
  <si>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</si>
  <si>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</si>
  <si>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</si>
  <si>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</si>
  <si>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</si>
  <si>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</si>
  <si>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</si>
  <si>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</si>
  <si>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</si>
  <si>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</si>
  <si>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</si>
  <si>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</si>
  <si>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</si>
  <si>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</si>
  <si>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</si>
  <si>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</si>
  <si>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</si>
  <si>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</si>
  <si>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</si>
  <si>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</si>
  <si>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</si>
  <si>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</si>
  <si>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</si>
  <si>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</si>
  <si>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</si>
  <si>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</si>
  <si>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</si>
  <si>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</si>
  <si>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</si>
  <si>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</si>
  <si>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</si>
  <si>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</si>
  <si>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</si>
  <si>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</si>
  <si>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</si>
  <si>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</si>
  <si>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</si>
  <si>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</si>
  <si>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</si>
  <si>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</si>
  <si>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</si>
  <si>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</si>
  <si>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</si>
  <si>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</si>
  <si>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</si>
  <si>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</si>
  <si>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</si>
  <si>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</si>
  <si>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</si>
  <si>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</si>
  <si>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</si>
  <si>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</si>
  <si>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</si>
  <si>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</si>
  <si>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</si>
  <si>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</si>
  <si>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</si>
  <si>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</si>
  <si>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</si>
  <si>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</si>
  <si>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</si>
  <si>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</si>
  <si>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</si>
  <si>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</si>
  <si>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</si>
  <si>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</si>
  <si>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</si>
  <si>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</si>
  <si>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</si>
  <si>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</si>
  <si>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</si>
  <si>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</si>
  <si>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</si>
  <si>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</si>
  <si>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</si>
  <si>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</si>
  <si>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</si>
  <si>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</si>
  <si>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</si>
  <si>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</si>
  <si>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</si>
  <si>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</si>
  <si>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</si>
  <si>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</si>
  <si>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</si>
  <si>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</si>
  <si>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</si>
  <si>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</si>
  <si>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</si>
  <si>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</si>
  <si>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</si>
  <si>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</si>
  <si>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</si>
  <si>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</si>
  <si>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</si>
  <si>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</si>
  <si>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</si>
  <si>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</si>
  <si>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</si>
  <si>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</si>
  <si>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</si>
  <si>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</si>
  <si>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</si>
  <si>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</si>
  <si>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</si>
  <si>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</si>
  <si>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</si>
  <si>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</si>
  <si>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</si>
  <si>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</si>
  <si>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</si>
  <si>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</si>
  <si>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</si>
  <si>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</si>
  <si>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</si>
  <si>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</si>
  <si>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</si>
  <si>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</si>
  <si>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</si>
  <si>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</si>
  <si>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</si>
  <si>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</si>
  <si>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</si>
  <si>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</si>
  <si>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</si>
  <si>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</si>
  <si>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</si>
  <si>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</si>
  <si>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</si>
  <si>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</si>
  <si>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</si>
  <si>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</si>
  <si>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</si>
  <si>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</si>
  <si>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</si>
  <si>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</si>
  <si>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</si>
  <si>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</si>
  <si>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</si>
  <si>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</si>
  <si>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</si>
  <si>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</si>
  <si>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</si>
  <si>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</si>
  <si>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</si>
  <si>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</si>
  <si>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</si>
  <si>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</si>
  <si>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</si>
  <si>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</si>
  <si>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</si>
  <si>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</si>
  <si>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</si>
  <si>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</si>
  <si>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</si>
  <si>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</si>
  <si>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</si>
  <si>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</si>
  <si>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</si>
  <si>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</si>
  <si>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</si>
  <si>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</si>
  <si>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</si>
  <si>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</si>
  <si>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</si>
  <si>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</si>
  <si>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</si>
  <si>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</si>
  <si>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</si>
  <si>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</si>
  <si>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</si>
  <si>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</si>
  <si>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</si>
  <si>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</si>
  <si>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</si>
  <si>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</si>
  <si>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</si>
  <si>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</si>
  <si>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</si>
  <si>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</si>
  <si>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</si>
  <si>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</si>
  <si>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</si>
  <si>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</si>
  <si>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</si>
  <si>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</si>
  <si>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</si>
  <si>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</si>
  <si>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</si>
  <si>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</si>
  <si>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</si>
  <si>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</si>
  <si>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</si>
  <si>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</si>
  <si>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</si>
  <si>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</si>
  <si>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</si>
  <si>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</si>
  <si>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</si>
  <si>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</si>
  <si>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</si>
  <si>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</si>
  <si>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</si>
  <si>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</si>
  <si>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</si>
  <si>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</si>
  <si>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</si>
  <si>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</si>
  <si>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</si>
  <si>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</si>
  <si>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</si>
  <si>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</si>
  <si>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</si>
  <si>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</si>
  <si>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</si>
  <si>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</si>
  <si>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</si>
  <si>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</si>
  <si>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</si>
  <si>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</si>
  <si>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</si>
  <si>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</si>
  <si>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</si>
  <si>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</si>
  <si>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</si>
  <si>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</si>
  <si>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</si>
  <si>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</si>
  <si>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</si>
  <si>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</si>
  <si>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</si>
  <si>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</si>
  <si>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</si>
  <si>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</si>
  <si>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</si>
  <si>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</si>
  <si>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</si>
  <si>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</si>
  <si>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</si>
  <si>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</si>
  <si>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</si>
  <si>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</si>
  <si>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</si>
  <si>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</si>
  <si>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</si>
  <si>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</si>
  <si>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</si>
  <si>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</si>
  <si>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</si>
  <si>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</si>
  <si>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</si>
  <si>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</si>
  <si>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</si>
  <si>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</si>
  <si>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</si>
  <si>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</si>
  <si>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</si>
  <si>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</si>
  <si>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</si>
  <si>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</si>
  <si>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</si>
  <si>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</si>
  <si>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</si>
  <si>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</si>
  <si>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</si>
  <si>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</si>
  <si>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</si>
  <si>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</si>
  <si>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</si>
  <si>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</si>
  <si>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</si>
  <si>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</si>
  <si>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</si>
  <si>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</si>
  <si>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</si>
  <si>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</si>
  <si>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</si>
  <si>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</si>
  <si>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</si>
  <si>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</si>
  <si>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</si>
  <si>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</si>
  <si>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</si>
  <si>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</si>
  <si>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</si>
  <si>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</si>
  <si>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</si>
  <si>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</si>
  <si>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</si>
  <si>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</si>
  <si>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</si>
  <si>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</si>
  <si>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</si>
  <si>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</si>
  <si>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</si>
  <si>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</si>
  <si>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</si>
  <si>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</si>
  <si>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</si>
  <si>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</si>
  <si>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</si>
  <si>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</si>
  <si>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</si>
  <si>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</si>
  <si>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</si>
  <si>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</si>
  <si>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</si>
  <si>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</si>
  <si>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</si>
  <si>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</si>
  <si>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</si>
  <si>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</si>
  <si>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</si>
  <si>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</si>
  <si>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</si>
  <si>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</si>
  <si>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</si>
  <si>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</si>
  <si>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</si>
  <si>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</si>
  <si>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</si>
  <si>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</si>
  <si>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</si>
  <si>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</si>
  <si>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</si>
  <si>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</si>
  <si>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</si>
  <si>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</si>
  <si>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</si>
  <si>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</si>
  <si>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</si>
  <si>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</si>
  <si>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</si>
  <si>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</si>
  <si>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</si>
  <si>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</si>
  <si>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</si>
  <si>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</si>
  <si>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</si>
  <si>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</si>
  <si>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</si>
  <si>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</si>
  <si>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</si>
  <si>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</si>
  <si>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</si>
  <si>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</si>
  <si>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</si>
  <si>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</si>
  <si>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</si>
  <si>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</si>
  <si>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</si>
  <si>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</si>
  <si>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</si>
  <si>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</si>
  <si>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</si>
  <si>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</si>
  <si>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</si>
  <si>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</si>
  <si>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</si>
  <si>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</si>
  <si>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</si>
  <si>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</si>
  <si>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</si>
  <si>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</si>
  <si>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</si>
  <si>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</si>
  <si>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</si>
  <si>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</si>
  <si>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</si>
  <si>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</si>
  <si>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</si>
  <si>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</si>
  <si>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</si>
  <si>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</si>
  <si>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</si>
  <si>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</si>
  <si>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</si>
  <si>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</si>
  <si>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</si>
  <si>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</si>
  <si>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</si>
  <si>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</si>
  <si>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</si>
  <si>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</si>
  <si>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</si>
  <si>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</si>
  <si>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</si>
  <si>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</si>
  <si>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</si>
  <si>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</si>
  <si>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</si>
  <si>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</si>
  <si>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</si>
  <si>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</si>
  <si>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</si>
  <si>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</si>
  <si>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</si>
  <si>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</si>
  <si>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</si>
  <si>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</si>
  <si>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</si>
  <si>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</si>
  <si>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</si>
  <si>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</si>
  <si>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</si>
  <si>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</si>
  <si>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</si>
  <si>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</si>
  <si>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</si>
  <si>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</si>
  <si>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</si>
  <si>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</si>
  <si>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</si>
  <si>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</si>
  <si>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</si>
  <si>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</si>
  <si>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</si>
  <si>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</si>
  <si>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</si>
  <si>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</si>
  <si>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</si>
  <si>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</si>
  <si>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</si>
  <si>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</si>
  <si>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</si>
  <si>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</si>
  <si>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</si>
  <si>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</si>
  <si>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</si>
  <si>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</si>
  <si>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</si>
  <si>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</si>
  <si>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</si>
  <si>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</si>
  <si>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</si>
  <si>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</si>
  <si>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</si>
  <si>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</si>
  <si>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</si>
  <si>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</si>
  <si>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</si>
  <si>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</si>
  <si>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</si>
  <si>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</si>
  <si>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</si>
  <si>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</si>
  <si>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</si>
  <si>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</si>
  <si>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</si>
  <si>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</si>
  <si>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</si>
  <si>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</si>
  <si>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</si>
  <si>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</si>
  <si>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</si>
  <si>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</si>
  <si>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</si>
  <si>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</si>
  <si>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</si>
  <si>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</si>
  <si>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</si>
  <si>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</si>
  <si>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</si>
  <si>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</si>
  <si>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</si>
  <si>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</si>
  <si>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</si>
  <si>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</si>
  <si>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</si>
  <si>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</si>
  <si>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</si>
  <si>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</si>
  <si>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</si>
  <si>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</si>
  <si>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</si>
  <si>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</si>
  <si>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</si>
  <si>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</si>
  <si>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</si>
  <si>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</si>
  <si>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</si>
  <si>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</si>
  <si>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</si>
  <si>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</si>
  <si>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</si>
  <si>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</si>
  <si>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</si>
  <si>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</si>
  <si>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</si>
  <si>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</si>
  <si>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</si>
  <si>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</si>
  <si>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</si>
  <si>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</si>
  <si>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</si>
  <si>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</si>
  <si>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</si>
  <si>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</si>
  <si>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</si>
  <si>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</si>
  <si>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</si>
  <si>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</si>
  <si>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</si>
  <si>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</si>
  <si>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</si>
  <si>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</si>
  <si>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</si>
  <si>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</si>
  <si>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</si>
  <si>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</si>
  <si>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</si>
  <si>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</si>
  <si>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</si>
  <si>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</si>
  <si>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</si>
  <si>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</si>
  <si>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</si>
  <si>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</si>
  <si>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</si>
  <si>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</si>
  <si>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</si>
  <si>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</si>
  <si>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</si>
  <si>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</si>
  <si>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</si>
  <si>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</si>
  <si>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</si>
  <si>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</si>
  <si>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</si>
  <si>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</si>
  <si>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</si>
  <si>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</si>
  <si>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</si>
  <si>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</si>
  <si>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</si>
  <si>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</si>
  <si>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</si>
  <si>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</si>
  <si>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</si>
  <si>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</si>
  <si>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</si>
  <si>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</si>
  <si>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</si>
  <si>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</si>
  <si>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</si>
  <si>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</si>
  <si>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</si>
  <si>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</si>
  <si>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</si>
  <si>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</si>
  <si>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</si>
  <si>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</si>
  <si>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</si>
  <si>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</si>
  <si>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</si>
  <si>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</si>
  <si>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</si>
  <si>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</si>
  <si>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</si>
  <si>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</si>
  <si>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</si>
  <si>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</si>
  <si>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</si>
  <si>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</si>
  <si>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</si>
  <si>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</si>
  <si>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</si>
  <si>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</si>
  <si>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</si>
  <si>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</si>
  <si>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</si>
  <si>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</si>
  <si>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</si>
  <si>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</si>
  <si>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</si>
  <si>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</si>
  <si>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</si>
  <si>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</si>
  <si>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</si>
  <si>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</si>
  <si>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</si>
  <si>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</si>
  <si>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</si>
  <si>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</si>
  <si>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</si>
  <si>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</si>
  <si>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</si>
  <si>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</si>
  <si>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</si>
  <si>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</si>
  <si>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</si>
  <si>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</si>
  <si>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</si>
  <si>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</si>
  <si>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</si>
  <si>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</si>
  <si>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</si>
  <si>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</si>
  <si>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</si>
  <si>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</si>
  <si>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</si>
  <si>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</si>
  <si>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</si>
  <si>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</si>
  <si>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</si>
  <si>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</si>
  <si>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</si>
  <si>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</si>
  <si>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</si>
  <si>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</si>
  <si>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</si>
  <si>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</si>
  <si>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</si>
  <si>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</si>
  <si>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</si>
  <si>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</si>
  <si>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</si>
  <si>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</si>
  <si>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</si>
  <si>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</si>
  <si>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</si>
  <si>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</si>
  <si>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</si>
  <si>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</si>
  <si>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</si>
  <si>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</si>
  <si>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</si>
  <si>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</si>
  <si>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</si>
  <si>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</si>
  <si>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</si>
  <si>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</si>
  <si>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</si>
  <si>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</si>
  <si>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</si>
  <si>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</si>
  <si>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</si>
  <si>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</si>
  <si>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</si>
  <si>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</si>
  <si>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</si>
  <si>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</si>
  <si>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</si>
  <si>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</si>
  <si>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</si>
  <si>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</si>
  <si>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</si>
  <si>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</si>
  <si>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</si>
  <si>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</si>
  <si>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</si>
  <si>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</si>
  <si>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</si>
  <si>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</si>
  <si>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</si>
  <si>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</si>
  <si>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</si>
  <si>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</si>
  <si>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</si>
  <si>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</si>
  <si>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</si>
  <si>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</si>
  <si>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</si>
  <si>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</si>
  <si>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</si>
  <si>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</si>
  <si>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</si>
  <si>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</si>
  <si>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</si>
  <si>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</si>
  <si>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</si>
  <si>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</si>
  <si>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</si>
  <si>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</si>
  <si>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</si>
  <si>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</si>
  <si>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</si>
  <si>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</si>
  <si>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</si>
  <si>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</si>
  <si>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</si>
  <si>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</si>
  <si>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</si>
  <si>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</si>
  <si>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</si>
  <si>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</si>
  <si>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</si>
  <si>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</si>
  <si>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</si>
  <si>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</si>
  <si>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</si>
  <si>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</si>
  <si>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</si>
  <si>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</si>
  <si>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</si>
  <si>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</si>
  <si>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</si>
  <si>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</si>
  <si>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</si>
  <si>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</si>
  <si>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</si>
  <si>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</si>
  <si>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</si>
  <si>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</si>
  <si>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</si>
  <si>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</si>
  <si>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</si>
  <si>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</si>
  <si>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</si>
  <si>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</si>
  <si>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</si>
  <si>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</si>
  <si>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</si>
  <si>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</si>
  <si>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</si>
  <si>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</si>
  <si>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</si>
  <si>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</si>
  <si>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</si>
  <si>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</si>
  <si>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</si>
  <si>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</si>
  <si>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</si>
  <si>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</si>
  <si>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</si>
  <si>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</si>
  <si>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</si>
  <si>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</si>
  <si>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</si>
  <si>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</si>
  <si>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</si>
  <si>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</si>
  <si>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</si>
  <si>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</si>
  <si>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</si>
  <si>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</si>
  <si>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</si>
  <si>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</si>
  <si>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</si>
  <si>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</si>
  <si>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</si>
  <si>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</si>
  <si>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</si>
  <si>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</si>
  <si>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</si>
  <si>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</si>
  <si>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</si>
  <si>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</si>
  <si>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</si>
  <si>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</si>
  <si>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</si>
  <si>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</si>
  <si>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</si>
  <si>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</si>
  <si>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</si>
  <si>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</si>
  <si>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</si>
  <si>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</si>
  <si>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</si>
  <si>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</si>
  <si>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</si>
  <si>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</si>
  <si>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</si>
  <si>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</si>
  <si>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</si>
  <si>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</si>
  <si>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</si>
  <si>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</si>
  <si>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</si>
  <si>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</si>
  <si>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</si>
  <si>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</si>
  <si>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</si>
  <si>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</si>
  <si>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</si>
  <si>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</si>
  <si>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</si>
  <si>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</si>
  <si>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</si>
  <si>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</si>
  <si>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</si>
  <si>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</si>
  <si>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</si>
  <si>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</si>
  <si>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</si>
  <si>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</si>
  <si>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</si>
  <si>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</si>
  <si>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</si>
  <si>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</si>
  <si>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</si>
  <si>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</si>
  <si>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</si>
  <si>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</si>
  <si>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</si>
  <si>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</si>
  <si>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</si>
  <si>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</si>
  <si>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</si>
  <si>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</si>
  <si>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</si>
  <si>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</si>
  <si>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</si>
  <si>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</si>
  <si>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</si>
  <si>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</si>
  <si>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</si>
  <si>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</si>
  <si>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</si>
  <si>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</si>
  <si>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</si>
  <si>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</si>
  <si>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</si>
  <si>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</si>
  <si>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</si>
  <si>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</si>
  <si>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</si>
  <si>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</si>
  <si>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</si>
  <si>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</si>
  <si>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</si>
  <si>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</si>
  <si>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</si>
  <si>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</si>
  <si>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</si>
  <si>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</si>
  <si>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</si>
  <si>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</si>
  <si>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</si>
  <si>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</si>
  <si>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</si>
  <si>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</si>
  <si>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</si>
  <si>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</si>
  <si>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</si>
  <si>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</si>
  <si>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</si>
  <si>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</si>
  <si>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</si>
  <si>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</si>
  <si>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</si>
  <si>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</si>
  <si>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</si>
  <si>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</si>
  <si>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</si>
  <si>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</si>
  <si>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</si>
  <si>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</si>
  <si>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</si>
  <si>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</si>
  <si>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</si>
  <si>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</si>
  <si>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</si>
  <si>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</si>
  <si>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</si>
  <si>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</si>
  <si>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</si>
  <si>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</si>
  <si>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</si>
  <si>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</si>
  <si>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</si>
  <si>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</si>
  <si>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</si>
  <si>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</si>
  <si>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</si>
  <si>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</si>
  <si>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</si>
  <si>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</si>
  <si>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</si>
  <si>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</si>
  <si>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</si>
  <si>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</si>
  <si>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</si>
  <si>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</si>
  <si>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</si>
  <si>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</si>
  <si>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</si>
  <si>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</si>
  <si>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</si>
  <si>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</si>
  <si>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</si>
  <si>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</si>
  <si>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</si>
  <si>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</si>
  <si>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</si>
  <si>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</si>
  <si>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</si>
  <si>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</si>
  <si>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</si>
  <si>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</si>
  <si>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</si>
  <si>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</si>
  <si>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</si>
  <si>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</si>
  <si>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</si>
  <si>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</si>
  <si>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</si>
  <si>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</si>
  <si>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</si>
  <si>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</si>
  <si>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</si>
  <si>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</si>
  <si>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</si>
  <si>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</si>
  <si>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</si>
  <si>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</si>
  <si>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</si>
  <si>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</si>
  <si>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</si>
  <si>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</si>
  <si>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</si>
  <si>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</si>
  <si>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</si>
  <si>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</si>
  <si>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</si>
  <si>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</si>
  <si>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</si>
  <si>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</si>
  <si>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</si>
  <si>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</si>
  <si>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</si>
  <si>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</si>
  <si>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</si>
  <si>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</si>
  <si>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</si>
  <si>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</si>
  <si>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</si>
  <si>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</si>
  <si>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</si>
  <si>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</si>
  <si>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</si>
  <si>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</si>
  <si>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</si>
  <si>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</si>
  <si>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</si>
  <si>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</si>
  <si>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</si>
  <si>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</si>
  <si>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</si>
  <si>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</si>
  <si>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</si>
  <si>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</si>
  <si>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</si>
  <si>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</si>
  <si>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</si>
  <si>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</si>
  <si>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</si>
  <si>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</si>
  <si>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</si>
  <si>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</si>
  <si>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</si>
  <si>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</si>
  <si>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</si>
  <si>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</si>
  <si>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</si>
  <si>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</si>
  <si>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</si>
  <si>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</si>
  <si>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</si>
  <si>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</si>
  <si>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</si>
  <si>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</si>
  <si>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</si>
  <si>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</si>
  <si>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</si>
  <si>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</si>
  <si>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</si>
  <si>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</si>
  <si>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</si>
  <si>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</si>
  <si>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</si>
  <si>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</si>
  <si>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</si>
  <si>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</si>
  <si>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</si>
  <si>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</si>
  <si>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</si>
  <si>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</si>
  <si>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</si>
  <si>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</si>
  <si>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</si>
  <si>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</si>
  <si>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</si>
  <si>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</si>
  <si>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</si>
  <si>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</si>
  <si>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</si>
  <si>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</si>
  <si>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</si>
  <si>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</si>
  <si>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</si>
  <si>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</si>
  <si>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</si>
  <si>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</si>
  <si>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</si>
  <si>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</si>
  <si>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</si>
  <si>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</si>
  <si>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</si>
  <si>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</si>
  <si>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</si>
  <si>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</si>
  <si>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</si>
  <si>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</si>
  <si>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</si>
  <si>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</si>
  <si>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</si>
  <si>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</si>
  <si>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</si>
  <si>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</si>
  <si>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</si>
  <si>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</si>
  <si>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</si>
  <si>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</si>
  <si>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</si>
  <si>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</si>
  <si>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</si>
  <si>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</si>
  <si>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</si>
  <si>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</si>
  <si>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</si>
  <si>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</si>
  <si>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</si>
  <si>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</si>
  <si>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</si>
  <si>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</si>
  <si>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</si>
  <si>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</si>
  <si>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</si>
  <si>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</si>
  <si>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</si>
  <si>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</si>
  <si>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</si>
  <si>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</si>
  <si>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</si>
  <si>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</si>
  <si>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</si>
  <si>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</si>
  <si>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</si>
  <si>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</si>
  <si>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</si>
  <si>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</si>
  <si>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</si>
  <si>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</si>
  <si>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</si>
  <si>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</si>
  <si>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</si>
  <si>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</si>
  <si>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</si>
  <si>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</si>
  <si>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</si>
  <si>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</si>
  <si>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</si>
  <si>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</si>
  <si>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</si>
  <si>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</si>
  <si>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</si>
  <si>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</si>
  <si>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</si>
  <si>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</si>
  <si>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</si>
  <si>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</si>
  <si>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</si>
  <si>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</si>
  <si>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</si>
  <si>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</si>
  <si>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</si>
  <si>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</si>
  <si>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</si>
  <si>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</si>
  <si>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</si>
  <si>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</si>
  <si>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</si>
  <si>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</si>
  <si>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</si>
  <si>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</si>
  <si>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</si>
  <si>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</si>
  <si>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</si>
  <si>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</si>
  <si>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</si>
  <si>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</si>
  <si>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</si>
  <si>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</si>
  <si>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</si>
  <si>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</si>
  <si>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</si>
  <si>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</si>
  <si>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</si>
  <si>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</si>
  <si>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</si>
  <si>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</si>
  <si>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</si>
  <si>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</si>
  <si>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</si>
  <si>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</si>
  <si>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</si>
  <si>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</si>
  <si>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</si>
  <si>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</si>
  <si>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</si>
  <si>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</si>
  <si>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</si>
  <si>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</si>
  <si>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</si>
  <si>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</si>
  <si>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</si>
  <si>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</si>
  <si>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</si>
  <si>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</si>
  <si>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</si>
  <si>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</si>
  <si>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</si>
  <si>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</si>
  <si>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</si>
  <si>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</si>
  <si>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</si>
  <si>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</si>
  <si>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</si>
  <si>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</si>
  <si>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</si>
  <si>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</si>
  <si>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</si>
  <si>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</si>
  <si>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</si>
  <si>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</si>
  <si>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</si>
  <si>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</si>
  <si>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</si>
  <si>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</si>
  <si>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</si>
  <si>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</si>
  <si>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</si>
  <si>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</si>
  <si>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</si>
  <si>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</si>
  <si>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</si>
  <si>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</si>
  <si>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</si>
  <si>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</si>
  <si>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</si>
  <si>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</si>
  <si>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</si>
  <si>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</si>
  <si>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</si>
  <si>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</si>
  <si>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</si>
  <si>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</si>
  <si>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</si>
  <si>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</si>
  <si>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</si>
  <si>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</si>
  <si>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</si>
  <si>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</si>
  <si>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</si>
  <si>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</si>
  <si>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</si>
  <si>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</si>
  <si>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</si>
  <si>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</si>
  <si>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</si>
  <si>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</si>
  <si>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</si>
  <si>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</si>
  <si>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</si>
  <si>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</si>
  <si>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</si>
  <si>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</si>
  <si>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</si>
  <si>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</si>
  <si>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</si>
  <si>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</si>
  <si>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</si>
  <si>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</si>
  <si>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</si>
  <si>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</si>
  <si>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</si>
  <si>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</si>
  <si>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</si>
  <si>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</si>
  <si>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</si>
  <si>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</si>
  <si>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</si>
  <si>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</si>
  <si>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</si>
  <si>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</si>
  <si>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</si>
  <si>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</si>
  <si>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</si>
  <si>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</si>
  <si>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</si>
  <si>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</si>
  <si>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</si>
  <si>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</si>
  <si>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</si>
  <si>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</si>
  <si>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</si>
  <si>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</si>
  <si>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</si>
  <si>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</si>
  <si>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</si>
  <si>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</si>
  <si>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</si>
  <si>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</si>
  <si>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</si>
  <si>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</si>
  <si>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</si>
  <si>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</si>
  <si>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</si>
  <si>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</si>
  <si>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</si>
  <si>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</si>
  <si>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</si>
  <si>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</si>
  <si>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</si>
  <si>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</si>
  <si>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</si>
  <si>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</si>
  <si>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</si>
  <si>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</si>
  <si>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</si>
  <si>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</si>
  <si>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</si>
  <si>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</si>
  <si>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</si>
  <si>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</si>
  <si>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</si>
  <si>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</si>
  <si>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</si>
  <si>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</si>
  <si>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</si>
  <si>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</si>
  <si>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</si>
  <si>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</si>
  <si>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</si>
  <si>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</si>
  <si>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</si>
  <si>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</si>
  <si>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</si>
  <si>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</si>
  <si>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</si>
  <si>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</si>
  <si>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</si>
  <si>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</si>
  <si>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</si>
  <si>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</si>
  <si>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</si>
  <si>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</si>
  <si>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</si>
  <si>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</si>
  <si>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</si>
  <si>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</si>
  <si>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</si>
  <si>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</si>
  <si>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</si>
  <si>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</si>
  <si>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</si>
  <si>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</si>
  <si>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</si>
  <si>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</si>
  <si>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</si>
  <si>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</si>
  <si>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</si>
  <si>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</si>
  <si>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</si>
  <si>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</si>
  <si>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</si>
  <si>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</si>
  <si>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</si>
  <si>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</si>
  <si>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</si>
  <si>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</si>
  <si>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</si>
  <si>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</si>
  <si>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</si>
  <si>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</si>
  <si>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</si>
  <si>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</si>
  <si>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</si>
  <si>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</si>
  <si>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</si>
  <si>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</si>
  <si>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</si>
  <si>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</si>
  <si>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</si>
  <si>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</si>
  <si>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</si>
  <si>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</si>
  <si>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</si>
  <si>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</si>
  <si>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</si>
  <si>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</si>
  <si>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</si>
  <si>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</si>
  <si>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</si>
  <si>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</si>
  <si>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</si>
  <si>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</si>
  <si>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</si>
  <si>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</si>
  <si>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</si>
  <si>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</si>
  <si>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</si>
  <si>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</si>
  <si>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</si>
  <si>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</si>
  <si>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</si>
  <si>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</si>
  <si>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</si>
  <si>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</si>
  <si>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</si>
  <si>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</si>
  <si>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</si>
  <si>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</si>
  <si>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</si>
  <si>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</si>
  <si>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</si>
  <si>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</si>
  <si>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</si>
  <si>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</si>
  <si>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</si>
  <si>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</si>
  <si>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</si>
  <si>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</si>
  <si>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</si>
  <si>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</si>
  <si>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</si>
  <si>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</si>
  <si>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</si>
  <si>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</si>
  <si>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</si>
  <si>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</si>
  <si>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</si>
  <si>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</si>
  <si>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</si>
  <si>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</si>
  <si>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</si>
  <si>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</si>
  <si>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</si>
  <si>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</si>
  <si>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</si>
  <si>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</si>
  <si>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</si>
  <si>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</si>
  <si>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</si>
  <si>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</si>
  <si>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</si>
  <si>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</si>
  <si>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</si>
  <si>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</si>
  <si>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</si>
  <si>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</si>
  <si>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</si>
  <si>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</si>
  <si>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</si>
  <si>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</si>
  <si>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</si>
  <si>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</si>
  <si>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</si>
  <si>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</si>
  <si>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</si>
  <si>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</si>
  <si>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</si>
  <si>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</si>
  <si>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</si>
  <si>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</si>
  <si>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</si>
  <si>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</si>
  <si>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</si>
  <si>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</si>
  <si>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</si>
  <si>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</si>
  <si>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</si>
  <si>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</si>
  <si>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</si>
  <si>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</si>
  <si>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</si>
  <si>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</si>
  <si>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</si>
  <si>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</si>
  <si>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</si>
  <si>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</si>
  <si>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</si>
  <si>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</si>
  <si>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</si>
  <si>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</si>
  <si>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</si>
  <si>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</si>
  <si>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</si>
  <si>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</si>
  <si>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</si>
  <si>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</si>
  <si>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</si>
  <si>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</si>
  <si>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</si>
  <si>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</si>
  <si>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</si>
  <si>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</si>
  <si>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</si>
  <si>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</si>
  <si>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</si>
  <si>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</si>
  <si>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</si>
  <si>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</si>
  <si>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</si>
  <si>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</si>
  <si>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</si>
  <si>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</si>
  <si>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</si>
  <si>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</si>
  <si>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</si>
  <si>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</si>
  <si>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</si>
  <si>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</si>
  <si>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</si>
  <si>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</si>
  <si>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</si>
  <si>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</si>
  <si>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</si>
  <si>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</si>
  <si>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</si>
  <si>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</si>
  <si>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</si>
  <si>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</si>
  <si>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</si>
  <si>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</si>
  <si>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</si>
  <si>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</si>
  <si>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</si>
  <si>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</si>
  <si>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</si>
  <si>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</si>
  <si>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</si>
  <si>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</si>
  <si>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</si>
  <si>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</si>
  <si>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</si>
  <si>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</si>
  <si>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</si>
  <si>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</si>
  <si>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</si>
  <si>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</si>
  <si>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</si>
  <si>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</si>
  <si>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</si>
  <si>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</si>
  <si>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</si>
  <si>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</si>
  <si>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</si>
  <si>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</si>
  <si>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</si>
  <si>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</si>
  <si>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</si>
  <si>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</si>
  <si>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</si>
  <si>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</si>
  <si>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</si>
  <si>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</si>
  <si>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</si>
  <si>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</si>
  <si>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</si>
  <si>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</si>
  <si>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</si>
  <si>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</si>
  <si>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</si>
  <si>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</si>
  <si>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</si>
  <si>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</si>
  <si>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</si>
  <si>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</si>
  <si>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</si>
  <si>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</si>
  <si>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</si>
  <si>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</si>
  <si>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</si>
  <si>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</si>
  <si>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</si>
  <si>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</si>
  <si>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</si>
  <si>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</si>
  <si>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</si>
  <si>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</si>
  <si>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</si>
  <si>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</si>
  <si>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</si>
  <si>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</si>
  <si>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</si>
  <si>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</si>
  <si>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</si>
  <si>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</si>
  <si>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</si>
  <si>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</si>
  <si>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</si>
  <si>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</si>
  <si>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</si>
  <si>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</si>
  <si>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</si>
  <si>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</si>
  <si>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</si>
  <si>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</si>
  <si>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</si>
  <si>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</si>
  <si>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</si>
  <si>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</si>
  <si>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</si>
  <si>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</si>
  <si>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</si>
  <si>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</si>
  <si>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</si>
  <si>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</si>
  <si>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</si>
  <si>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</si>
  <si>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</si>
  <si>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</si>
  <si>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</si>
  <si>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</si>
  <si>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</si>
  <si>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</si>
  <si>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</si>
  <si>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</si>
  <si>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</si>
  <si>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</si>
  <si>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</si>
  <si>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</si>
  <si>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</si>
  <si>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</si>
  <si>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</si>
  <si>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</si>
  <si>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</si>
  <si>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</si>
  <si>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</si>
  <si>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</si>
  <si>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</si>
  <si>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</si>
  <si>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</si>
  <si>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</si>
  <si>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</si>
  <si>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</si>
  <si>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</si>
  <si>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</si>
  <si>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</si>
  <si>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</si>
  <si>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</si>
  <si>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</si>
  <si>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</si>
  <si>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</si>
  <si>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</si>
  <si>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</si>
  <si>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</si>
  <si>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</si>
  <si>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</si>
  <si>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</si>
  <si>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</si>
  <si>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</si>
  <si>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</si>
  <si>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</si>
  <si>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</si>
  <si>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</si>
  <si>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</si>
  <si>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</si>
  <si>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</si>
  <si>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</si>
  <si>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</si>
  <si>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</si>
  <si>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</si>
  <si>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</si>
  <si>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</si>
  <si>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</si>
  <si>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</si>
  <si>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</si>
  <si>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</si>
  <si>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</si>
  <si>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</si>
  <si>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</si>
  <si>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</si>
  <si>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</si>
  <si>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</si>
  <si>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</si>
  <si>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</si>
  <si>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</si>
  <si>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</si>
  <si>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</si>
  <si>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</si>
  <si>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</si>
  <si>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</si>
  <si>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</si>
  <si>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</si>
  <si>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</si>
  <si>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</si>
  <si>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</si>
  <si>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</si>
  <si>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</si>
  <si>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</si>
  <si>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</si>
  <si>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</si>
  <si>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</si>
  <si>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</si>
  <si>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</si>
  <si>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</si>
  <si>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</si>
  <si>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</si>
  <si>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</si>
  <si>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</si>
  <si>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</si>
  <si>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</si>
  <si>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</si>
  <si>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</si>
  <si>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</si>
  <si>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</si>
  <si>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</si>
  <si>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</si>
  <si>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</si>
  <si>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</si>
  <si>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</si>
  <si>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</si>
  <si>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</si>
  <si>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</si>
  <si>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</si>
  <si>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</si>
  <si>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</si>
  <si>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</si>
  <si>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</si>
  <si>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</si>
  <si>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</si>
  <si>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</si>
  <si>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</si>
  <si>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</si>
  <si>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</si>
  <si>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</si>
  <si>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</si>
  <si>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</si>
  <si>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</si>
  <si>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</si>
  <si>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</si>
  <si>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</si>
  <si>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</si>
  <si>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</si>
  <si>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</si>
  <si>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</si>
  <si>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</si>
  <si>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</si>
  <si>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</si>
  <si>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</si>
  <si>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</si>
  <si>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</si>
  <si>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</si>
  <si>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</si>
  <si>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</si>
  <si>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</si>
  <si>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</si>
  <si>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</si>
  <si>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</si>
  <si>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</si>
  <si>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</si>
  <si>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</si>
  <si>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</si>
  <si>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</si>
  <si>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</si>
  <si>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</si>
  <si>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</si>
  <si>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</si>
  <si>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</si>
  <si>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</si>
  <si>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</si>
  <si>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</si>
  <si>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</si>
  <si>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</si>
  <si>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</si>
  <si>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</si>
  <si>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</si>
  <si>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</si>
  <si>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</si>
  <si>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</si>
  <si>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</si>
  <si>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</si>
  <si>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</si>
  <si>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</si>
  <si>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</si>
  <si>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</si>
  <si>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</si>
  <si>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</si>
  <si>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</si>
  <si>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</si>
  <si>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</si>
  <si>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</si>
  <si>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</si>
  <si>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</si>
  <si>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</si>
  <si>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</si>
  <si>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</si>
  <si>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</si>
  <si>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</si>
  <si>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</si>
  <si>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</si>
  <si>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</si>
  <si>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</si>
  <si>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</si>
  <si>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</si>
  <si>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</si>
  <si>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</si>
  <si>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</si>
  <si>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</si>
  <si>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</si>
  <si>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</si>
  <si>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</si>
  <si>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</si>
  <si>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</si>
  <si>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</si>
  <si>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</si>
  <si>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</si>
  <si>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</si>
  <si>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</si>
  <si>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</si>
  <si>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</si>
  <si>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</si>
  <si>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</si>
  <si>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</si>
  <si>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</si>
  <si>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</si>
  <si>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</si>
  <si>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</si>
  <si>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</si>
  <si>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</si>
  <si>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</si>
  <si>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</si>
  <si>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</si>
  <si>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</si>
  <si>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</si>
  <si>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</si>
  <si>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</si>
  <si>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</si>
  <si>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</si>
  <si>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</si>
  <si>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</si>
  <si>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</si>
  <si>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</si>
  <si>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</si>
  <si>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</si>
  <si>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</si>
  <si>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</si>
  <si>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</si>
  <si>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</si>
  <si>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</si>
  <si>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</si>
  <si>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</si>
  <si>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</si>
  <si>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</si>
  <si>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</si>
  <si>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</si>
  <si>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</si>
  <si>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</si>
  <si>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</si>
  <si>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</si>
  <si>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</si>
  <si>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</si>
  <si>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</si>
  <si>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</si>
  <si>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</si>
  <si>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</si>
  <si>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</si>
  <si>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</si>
  <si>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</si>
  <si>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</si>
  <si>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</si>
  <si>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</si>
  <si>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</si>
  <si>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</si>
  <si>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</si>
  <si>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</si>
  <si>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</si>
  <si>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</si>
  <si>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</si>
  <si>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</si>
  <si>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</si>
  <si>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</si>
  <si>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</si>
  <si>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</si>
  <si>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</si>
  <si>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</si>
  <si>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</si>
  <si>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</si>
  <si>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</si>
  <si>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</si>
  <si>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</si>
  <si>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</si>
  <si>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</si>
  <si>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</si>
  <si>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</si>
  <si>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</si>
  <si>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</si>
  <si>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</si>
  <si>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</si>
  <si>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</si>
  <si>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</si>
  <si>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</si>
  <si>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</si>
  <si>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</si>
  <si>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</si>
  <si>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</si>
  <si>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</si>
  <si>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</si>
  <si>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</si>
  <si>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</si>
  <si>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</si>
  <si>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</si>
  <si>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</si>
  <si>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</si>
  <si>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</si>
  <si>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</si>
  <si>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</si>
  <si>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</si>
  <si>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</si>
  <si>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</si>
  <si>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</si>
  <si>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</si>
  <si>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</si>
  <si>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</si>
  <si>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</si>
  <si>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</si>
  <si>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</si>
  <si>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</si>
  <si>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</si>
  <si>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</si>
  <si>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</si>
  <si>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</si>
  <si>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</si>
  <si>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</si>
  <si>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</si>
  <si>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</si>
  <si>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</si>
  <si>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</si>
  <si>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</si>
  <si>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</si>
  <si>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</si>
  <si>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</si>
  <si>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</si>
  <si>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</si>
  <si>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</si>
  <si>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</si>
  <si>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</si>
  <si>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</si>
  <si>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</si>
  <si>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</si>
  <si>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</si>
  <si>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</si>
  <si>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</si>
  <si>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</si>
  <si>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</si>
  <si>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</si>
  <si>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</si>
  <si>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</si>
  <si>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</si>
  <si>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</si>
  <si>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</si>
  <si>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</si>
  <si>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</si>
  <si>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</si>
  <si>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</si>
  <si>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</si>
  <si>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</si>
  <si>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</si>
  <si>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</si>
  <si>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</si>
  <si>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</si>
  <si>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</si>
  <si>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</si>
  <si>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</si>
  <si>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</si>
  <si>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</si>
  <si>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</si>
  <si>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</si>
  <si>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</si>
  <si>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</si>
  <si>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</si>
  <si>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</si>
  <si>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</si>
  <si>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</si>
  <si>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</si>
  <si>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</si>
  <si>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</si>
  <si>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</si>
  <si>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</si>
  <si>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</si>
  <si>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</si>
  <si>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</si>
  <si>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</si>
  <si>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</si>
  <si>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</si>
  <si>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</si>
  <si>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</si>
  <si>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</si>
  <si>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</si>
  <si>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</si>
  <si>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</si>
  <si>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</si>
  <si>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</si>
  <si>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</si>
  <si>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</si>
  <si>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</si>
  <si>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</si>
  <si>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</si>
  <si>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</si>
  <si>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</si>
  <si>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</si>
  <si>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</si>
  <si>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</si>
  <si>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</si>
  <si>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</si>
  <si>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</si>
  <si>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</si>
  <si>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</si>
  <si>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</si>
  <si>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</si>
  <si>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</si>
  <si>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</si>
  <si>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</si>
  <si>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</si>
  <si>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</si>
  <si>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</si>
  <si>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</si>
  <si>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</si>
  <si>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</si>
  <si>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</si>
  <si>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</si>
  <si>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</si>
  <si>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</si>
  <si>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</si>
  <si>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</si>
  <si>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</si>
  <si>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</si>
  <si>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</si>
  <si>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</si>
  <si>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</si>
  <si>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</si>
  <si>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</si>
  <si>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</si>
  <si>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</si>
  <si>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</si>
  <si>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</si>
  <si>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</si>
  <si>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</si>
  <si>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</si>
  <si>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</si>
  <si>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</si>
  <si>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</si>
  <si>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</si>
  <si>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</si>
  <si>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</si>
  <si>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</si>
  <si>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</si>
  <si>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</si>
  <si>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</si>
  <si>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</si>
  <si>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</si>
  <si>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</si>
  <si>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</si>
  <si>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</si>
  <si>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</si>
  <si>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</si>
  <si>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</si>
  <si>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</si>
  <si>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</si>
  <si>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</si>
  <si>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</si>
  <si>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</si>
  <si>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</si>
  <si>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</si>
  <si>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</si>
  <si>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</si>
  <si>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</si>
  <si>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</si>
  <si>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</si>
  <si>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</si>
  <si>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</si>
  <si>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</si>
  <si>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</si>
  <si>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</si>
  <si>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</si>
  <si>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</si>
  <si>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</si>
  <si>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</si>
  <si>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</si>
  <si>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</si>
  <si>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</si>
  <si>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</si>
  <si>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</si>
  <si>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</si>
  <si>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</si>
  <si>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</si>
  <si>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</si>
  <si>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</si>
  <si>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</si>
  <si>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</si>
  <si>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</si>
  <si>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</si>
  <si>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</si>
  <si>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</si>
  <si>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</si>
  <si>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</si>
  <si>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</si>
  <si>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</si>
  <si>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</si>
  <si>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</si>
  <si>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</si>
  <si>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</si>
  <si>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</si>
  <si>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</si>
  <si>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</si>
  <si>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</si>
  <si>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</si>
  <si>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</si>
  <si>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</si>
  <si>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</si>
  <si>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</si>
  <si>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</si>
  <si>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</si>
  <si>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</si>
  <si>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</si>
  <si>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</si>
  <si>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</si>
  <si>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</si>
  <si>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</si>
  <si>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</si>
  <si>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</si>
  <si>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</si>
  <si>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</si>
  <si>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</si>
  <si>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</si>
  <si>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</si>
  <si>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</si>
  <si>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</si>
  <si>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</si>
  <si>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</si>
  <si>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</si>
  <si>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</si>
  <si>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</si>
  <si>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</si>
  <si>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</si>
  <si>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</si>
  <si>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</si>
  <si>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</si>
  <si>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</si>
  <si>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</si>
  <si>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</si>
  <si>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</si>
  <si>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</si>
  <si>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</si>
  <si>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</si>
  <si>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</si>
  <si>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</si>
  <si>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</si>
  <si>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</si>
  <si>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</si>
  <si>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</si>
  <si>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</si>
  <si>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</si>
  <si>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</si>
  <si>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</si>
  <si>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</si>
  <si>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</si>
  <si>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</si>
  <si>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</si>
  <si>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</si>
  <si>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</si>
  <si>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</si>
  <si>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</si>
  <si>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</si>
  <si>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</si>
  <si>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</si>
  <si>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</si>
  <si>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</si>
  <si>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</si>
  <si>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</si>
  <si>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</si>
  <si>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</si>
  <si>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</si>
  <si>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</si>
  <si>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</si>
  <si>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</si>
  <si>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</si>
  <si>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</si>
  <si>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</si>
  <si>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</si>
  <si>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</si>
  <si>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</si>
  <si>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</si>
  <si>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</si>
  <si>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</si>
  <si>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</si>
  <si>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</si>
  <si>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</si>
  <si>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</si>
  <si>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</si>
  <si>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</si>
  <si>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</si>
  <si>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</si>
  <si>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</si>
  <si>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</si>
  <si>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</si>
  <si>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</si>
  <si>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</si>
  <si>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</si>
  <si>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</si>
  <si>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</si>
  <si>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</si>
  <si>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</si>
  <si>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</si>
  <si>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</si>
  <si>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</si>
  <si>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</si>
  <si>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</si>
  <si>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</si>
  <si>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</si>
  <si>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</si>
  <si>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</si>
  <si>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</si>
  <si>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</si>
  <si>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</si>
  <si>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</si>
  <si>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</si>
  <si>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</si>
  <si>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</si>
  <si>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</si>
  <si>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</si>
  <si>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</si>
  <si>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</si>
  <si>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</si>
  <si>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</si>
  <si>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</si>
  <si>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</si>
  <si>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</si>
  <si>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</si>
  <si>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</si>
  <si>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</si>
  <si>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</si>
  <si>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</si>
  <si>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</si>
  <si>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</si>
  <si>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</si>
  <si>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</si>
  <si>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</si>
  <si>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</si>
  <si>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</si>
  <si>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</si>
  <si>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</si>
  <si>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</si>
  <si>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</si>
  <si>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</si>
  <si>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</si>
  <si>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</si>
  <si>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</si>
  <si>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</si>
  <si>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</si>
  <si>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</si>
  <si>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</si>
  <si>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</si>
  <si>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</si>
  <si>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</si>
  <si>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</si>
  <si>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</si>
  <si>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</si>
  <si>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</si>
  <si>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</si>
  <si>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</si>
  <si>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</si>
  <si>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</si>
  <si>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</si>
  <si>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</si>
  <si>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</si>
  <si>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</si>
  <si>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</si>
  <si>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</si>
  <si>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</si>
  <si>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</si>
  <si>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</si>
  <si>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</si>
  <si>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</si>
  <si>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</si>
  <si>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</si>
  <si>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</si>
  <si>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</si>
  <si>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</si>
  <si>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</si>
  <si>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</si>
  <si>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</si>
  <si>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</si>
  <si>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</si>
  <si>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</si>
  <si>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</si>
  <si>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</si>
  <si>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</si>
  <si>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</si>
  <si>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</si>
  <si>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</si>
  <si>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</si>
  <si>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</si>
  <si>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</si>
  <si>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</si>
  <si>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</si>
  <si>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</si>
  <si>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</si>
  <si>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</si>
  <si>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</si>
  <si>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</si>
  <si>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</si>
  <si>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</si>
  <si>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</si>
  <si>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</si>
  <si>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</si>
  <si>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</si>
  <si>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</si>
  <si>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</si>
  <si>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</si>
  <si>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</si>
  <si>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</si>
  <si>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</si>
  <si>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</si>
  <si>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</si>
  <si>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</si>
  <si>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</si>
  <si>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</si>
  <si>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</si>
  <si>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</si>
  <si>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</si>
  <si>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</si>
  <si>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</si>
  <si>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</si>
  <si>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</si>
  <si>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</si>
  <si>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</si>
  <si>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</si>
  <si>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</si>
  <si>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</si>
  <si>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</si>
  <si>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</si>
  <si>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</si>
  <si>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</si>
  <si>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</si>
  <si>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</si>
  <si>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</si>
  <si>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</si>
  <si>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</si>
  <si>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</si>
  <si>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</si>
  <si>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</si>
  <si>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</si>
  <si>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</si>
  <si>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</si>
  <si>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</si>
  <si>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</si>
  <si>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</si>
  <si>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</si>
  <si>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</si>
  <si>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</si>
  <si>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</si>
  <si>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</si>
  <si>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</si>
  <si>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</si>
  <si>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</si>
  <si>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</si>
  <si>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</si>
  <si>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</si>
  <si>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</si>
  <si>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</si>
  <si>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</si>
  <si>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</si>
  <si>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</si>
  <si>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</si>
  <si>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</si>
  <si>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</si>
  <si>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</si>
  <si>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</si>
  <si>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</si>
  <si>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</si>
  <si>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</si>
  <si>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</si>
  <si>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</si>
  <si>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</si>
  <si>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</si>
  <si>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</si>
  <si>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</si>
  <si>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</si>
  <si>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</si>
  <si>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</si>
  <si>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</si>
  <si>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</si>
  <si>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</si>
  <si>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</si>
  <si>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</si>
  <si>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</si>
  <si>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</si>
  <si>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</si>
  <si>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</si>
  <si>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</si>
  <si>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</si>
  <si>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</si>
  <si>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</si>
  <si>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</si>
  <si>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</si>
  <si>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</si>
  <si>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</si>
  <si>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</si>
  <si>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</si>
  <si>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</si>
  <si>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</si>
  <si>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</si>
  <si>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</si>
  <si>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</si>
  <si>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</si>
  <si>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</si>
  <si>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</si>
  <si>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</si>
  <si>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</si>
  <si>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</si>
  <si>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</si>
  <si>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</si>
  <si>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</si>
  <si>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</si>
  <si>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</si>
  <si>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</si>
  <si>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</si>
  <si>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</si>
  <si>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</si>
  <si>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</si>
  <si>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</si>
  <si>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</si>
  <si>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</si>
  <si>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</si>
  <si>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</si>
  <si>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</si>
  <si>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</si>
  <si>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</si>
  <si>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</si>
  <si>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</si>
  <si>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</si>
  <si>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</si>
  <si>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</si>
  <si>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</si>
  <si>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</si>
  <si>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</si>
  <si>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</si>
  <si>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</si>
  <si>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</si>
  <si>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</si>
  <si>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</si>
  <si>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</si>
  <si>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</si>
  <si>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</si>
  <si>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</si>
  <si>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</si>
  <si>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</si>
  <si>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</si>
  <si>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</si>
  <si>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</si>
  <si>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</si>
  <si>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</si>
  <si>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</si>
  <si>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</si>
  <si>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</si>
  <si>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</si>
  <si>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</si>
  <si>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</si>
  <si>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</si>
  <si>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</si>
  <si>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</si>
  <si>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</si>
  <si>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</si>
  <si>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</si>
  <si>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</si>
  <si>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</si>
  <si>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</si>
  <si>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</si>
  <si>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</si>
  <si>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</si>
  <si>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</si>
  <si>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</si>
  <si>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</si>
  <si>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</si>
  <si>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</si>
  <si>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</si>
  <si>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</si>
  <si>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</si>
  <si>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</si>
  <si>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</si>
  <si>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</si>
  <si>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</si>
  <si>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</si>
  <si>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</si>
  <si>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</si>
  <si>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</si>
  <si>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</si>
  <si>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</si>
  <si>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</si>
  <si>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</si>
  <si>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</si>
  <si>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</si>
  <si>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</si>
  <si>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</si>
  <si>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</si>
  <si>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</si>
  <si>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</si>
  <si>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</si>
  <si>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</si>
  <si>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</si>
  <si>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</si>
  <si>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</si>
  <si>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</si>
  <si>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</si>
  <si>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</si>
  <si>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</si>
  <si>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</si>
  <si>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</si>
  <si>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</si>
  <si>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</si>
  <si>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</si>
  <si>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</si>
  <si>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</si>
  <si>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</si>
  <si>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</si>
  <si>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</si>
  <si>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</si>
  <si>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</si>
  <si>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</si>
  <si>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</si>
  <si>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</si>
  <si>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</si>
  <si>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</si>
  <si>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</si>
  <si>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</si>
  <si>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</si>
  <si>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</si>
  <si>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</si>
  <si>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</si>
  <si>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</si>
  <si>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</si>
  <si>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</si>
  <si>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</si>
  <si>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</si>
  <si>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</si>
  <si>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</si>
  <si>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</si>
  <si>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</si>
  <si>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</si>
  <si>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</si>
  <si>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</si>
  <si>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</si>
  <si>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</si>
  <si>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</si>
  <si>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</si>
  <si>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</si>
  <si>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</si>
  <si>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</si>
  <si>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</si>
  <si>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</si>
  <si>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</si>
  <si>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</si>
  <si>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</si>
  <si>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</si>
  <si>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</si>
  <si>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</si>
  <si>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</si>
  <si>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</si>
  <si>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</si>
  <si>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</si>
  <si>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</si>
  <si>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</si>
  <si>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</si>
  <si>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</si>
  <si>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</si>
  <si>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</si>
  <si>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</si>
  <si>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</si>
  <si>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</si>
  <si>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</si>
  <si>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</si>
  <si>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</si>
  <si>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</si>
  <si>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</si>
  <si>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</si>
  <si>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</si>
  <si>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</si>
  <si>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</si>
  <si>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</si>
  <si>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</si>
  <si>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</si>
  <si>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</si>
  <si>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</si>
  <si>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</si>
  <si>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</si>
  <si>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</si>
  <si>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</si>
  <si>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</si>
  <si>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</si>
  <si>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</si>
  <si>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</si>
  <si>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</si>
  <si>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</si>
  <si>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</si>
  <si>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</si>
  <si>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</si>
  <si>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</si>
  <si>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</si>
  <si>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</si>
  <si>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</si>
  <si>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</si>
  <si>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</si>
  <si>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</si>
  <si>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</si>
  <si>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</si>
  <si>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</si>
  <si>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</si>
  <si>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</si>
  <si>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</si>
  <si>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</si>
  <si>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</si>
  <si>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</si>
  <si>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</si>
  <si>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</si>
  <si>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</si>
  <si>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</si>
  <si>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</si>
  <si>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</si>
  <si>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</si>
  <si>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</si>
  <si>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</si>
  <si>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</si>
  <si>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</si>
  <si>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</si>
  <si>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</si>
  <si>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</si>
  <si>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</si>
  <si>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</si>
  <si>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</si>
  <si>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</si>
  <si>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</si>
  <si>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</si>
  <si>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</si>
  <si>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</si>
  <si>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</si>
  <si>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</si>
  <si>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</si>
  <si>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</si>
  <si>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</si>
  <si>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</si>
  <si>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</si>
  <si>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</si>
  <si>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</si>
  <si>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</si>
  <si>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</si>
  <si>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</si>
  <si>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</si>
  <si>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</si>
  <si>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</si>
  <si>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</si>
  <si>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</si>
  <si>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</si>
  <si>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</si>
  <si>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</si>
  <si>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</si>
  <si>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</si>
  <si>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</si>
  <si>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</si>
  <si>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</si>
  <si>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</si>
  <si>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</si>
  <si>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</si>
  <si>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</si>
  <si>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</si>
  <si>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</si>
  <si>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</si>
  <si>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</si>
  <si>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</si>
  <si>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</si>
  <si>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</si>
  <si>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</si>
  <si>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</si>
  <si>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</si>
  <si>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</si>
  <si>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</si>
  <si>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</si>
  <si>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</si>
  <si>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</si>
  <si>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</si>
  <si>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</si>
  <si>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</si>
  <si>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</si>
  <si>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</si>
  <si>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</si>
  <si>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</si>
  <si>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</si>
  <si>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</si>
  <si>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</si>
  <si>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</si>
  <si>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</si>
  <si>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</si>
  <si>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</si>
  <si>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</si>
  <si>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</si>
  <si>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</si>
  <si>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</si>
  <si>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</si>
  <si>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</si>
  <si>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</si>
  <si>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</si>
  <si>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</si>
  <si>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</si>
  <si>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</si>
  <si>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</si>
  <si>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</si>
  <si>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</si>
  <si>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</si>
  <si>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</si>
  <si>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</si>
  <si>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</si>
  <si>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</si>
  <si>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</si>
  <si>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</si>
  <si>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</si>
  <si>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</si>
  <si>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</si>
  <si>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</si>
  <si>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</si>
  <si>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</si>
  <si>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</si>
  <si>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</si>
  <si>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</si>
  <si>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</si>
  <si>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</si>
  <si>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</si>
  <si>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</si>
  <si>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</si>
  <si>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</si>
  <si>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</si>
  <si>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</si>
  <si>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</si>
  <si>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</si>
  <si>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</si>
  <si>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</si>
  <si>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</si>
  <si>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</si>
  <si>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</si>
  <si>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</si>
  <si>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</si>
  <si>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</si>
  <si>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</si>
  <si>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</si>
  <si>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</si>
  <si>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</si>
  <si>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</si>
  <si>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</si>
  <si>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</si>
  <si>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</si>
  <si>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</si>
  <si>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</si>
  <si>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</si>
  <si>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</si>
  <si>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</si>
  <si>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</si>
  <si>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</si>
  <si>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</si>
  <si>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</si>
  <si>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</si>
  <si>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</si>
  <si>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</si>
  <si>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</si>
  <si>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</si>
  <si>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</si>
  <si>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</si>
  <si>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</si>
  <si>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</si>
  <si>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</si>
  <si>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</si>
  <si>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</si>
  <si>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</si>
  <si>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</si>
  <si>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</si>
  <si>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</si>
  <si>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</si>
  <si>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</si>
  <si>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</si>
  <si>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</si>
  <si>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</si>
  <si>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</si>
  <si>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</si>
  <si>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</si>
  <si>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</si>
  <si>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</si>
  <si>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</si>
  <si>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</si>
  <si>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</si>
  <si>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</si>
  <si>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</si>
  <si>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</si>
  <si>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</si>
  <si>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</si>
  <si>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</si>
  <si>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</si>
  <si>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</si>
  <si>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</si>
  <si>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</si>
  <si>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</si>
  <si>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</si>
  <si>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</si>
  <si>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</si>
  <si>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</si>
  <si>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</si>
  <si>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</si>
  <si>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</si>
  <si>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</si>
  <si>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</si>
  <si>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</si>
  <si>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</si>
  <si>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</si>
  <si>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</si>
  <si>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</si>
  <si>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</si>
  <si>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</si>
  <si>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</si>
  <si>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</si>
  <si>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</si>
  <si>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</si>
  <si>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</si>
  <si>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</si>
  <si>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</si>
  <si>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</si>
  <si>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</si>
  <si>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</si>
  <si>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</si>
  <si>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</si>
  <si>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</si>
  <si>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</si>
  <si>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</si>
  <si>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</si>
  <si>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</si>
  <si>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</si>
  <si>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</si>
  <si>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</si>
  <si>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</si>
  <si>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</si>
  <si>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</si>
  <si>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</si>
  <si>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</si>
  <si>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</si>
  <si>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</si>
  <si>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</si>
  <si>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</si>
  <si>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</si>
  <si>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</si>
  <si>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</si>
  <si>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</si>
  <si>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</si>
  <si>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</si>
  <si>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</si>
  <si>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</si>
  <si>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</si>
  <si>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</si>
  <si>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</si>
  <si>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</si>
  <si>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</si>
  <si>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</si>
  <si>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</si>
  <si>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</si>
  <si>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</si>
  <si>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</si>
  <si>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</si>
  <si>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</si>
  <si>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</si>
  <si>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</si>
  <si>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</si>
  <si>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</si>
  <si>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</si>
  <si>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</si>
  <si>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</si>
  <si>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</si>
  <si>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</si>
  <si>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</si>
  <si>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</si>
  <si>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</si>
  <si>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</si>
  <si>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</si>
  <si>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</si>
  <si>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</si>
  <si>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</si>
  <si>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</si>
  <si>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</si>
  <si>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</si>
  <si>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</si>
  <si>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</si>
  <si>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</si>
  <si>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</si>
  <si>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</si>
  <si>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</si>
  <si>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</si>
  <si>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</si>
  <si>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</si>
  <si>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</si>
  <si>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</si>
  <si>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</si>
  <si>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</si>
  <si>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</si>
  <si>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</si>
  <si>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</si>
  <si>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</si>
  <si>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</si>
  <si>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</si>
  <si>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</si>
  <si>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</si>
  <si>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</si>
  <si>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</si>
  <si>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</si>
  <si>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</si>
  <si>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</si>
  <si>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</si>
  <si>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</si>
  <si>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</si>
  <si>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</si>
  <si>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</si>
  <si>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</si>
  <si>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</si>
  <si>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</si>
  <si>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</si>
  <si>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</si>
  <si>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</si>
  <si>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</si>
  <si>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</si>
  <si>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</si>
  <si>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</si>
  <si>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</si>
  <si>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</si>
  <si>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</si>
  <si>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</si>
  <si>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</si>
  <si>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</si>
  <si>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</si>
  <si>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</si>
  <si>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</si>
  <si>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</si>
  <si>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</si>
  <si>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</si>
  <si>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</si>
  <si>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</si>
  <si>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</si>
  <si>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</si>
  <si>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</si>
  <si>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</si>
  <si>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</si>
  <si>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</si>
  <si>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</si>
  <si>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</si>
  <si>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</si>
  <si>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</si>
  <si>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</si>
  <si>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</si>
  <si>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</si>
  <si>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</si>
  <si>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</si>
  <si>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</si>
  <si>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</si>
  <si>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</si>
  <si>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</si>
  <si>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</si>
  <si>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</si>
  <si>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</si>
  <si>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</si>
  <si>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</si>
  <si>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</si>
  <si>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</si>
  <si>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</si>
  <si>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</si>
  <si>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</si>
  <si>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</si>
  <si>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</si>
  <si>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</si>
  <si>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</si>
  <si>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</si>
  <si>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</si>
  <si>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</si>
  <si>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</si>
  <si>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</si>
  <si>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</si>
  <si>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</si>
  <si>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</si>
  <si>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</si>
  <si>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</si>
  <si>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</si>
  <si>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</si>
  <si>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</si>
  <si>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</si>
  <si>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</si>
  <si>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</si>
  <si>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</si>
  <si>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</si>
  <si>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</si>
  <si>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</si>
  <si>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</si>
  <si>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</si>
  <si>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</si>
  <si>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</si>
  <si>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</si>
  <si>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</si>
  <si>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</si>
  <si>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</si>
  <si>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</si>
  <si>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</si>
  <si>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</si>
  <si>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</si>
  <si>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</si>
  <si>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</si>
  <si>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</si>
  <si>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</si>
  <si>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</si>
  <si>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</si>
  <si>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</si>
  <si>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</si>
  <si>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</si>
  <si>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</si>
  <si>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</si>
  <si>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</si>
  <si>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</si>
  <si>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</si>
  <si>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</si>
  <si>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</si>
  <si>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</si>
  <si>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</si>
  <si>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</si>
  <si>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</si>
  <si>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</si>
  <si>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</si>
  <si>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</si>
  <si>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</si>
  <si>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</si>
  <si>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</si>
  <si>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</si>
  <si>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</si>
  <si>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</si>
  <si>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</si>
  <si>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</si>
  <si>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</si>
  <si>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</si>
  <si>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</si>
  <si>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</si>
  <si>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</si>
  <si>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</si>
  <si>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</si>
  <si>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</si>
  <si>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</si>
  <si>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</si>
  <si>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</si>
  <si>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</si>
  <si>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</si>
  <si>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</si>
  <si>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</si>
  <si>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</si>
  <si>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</si>
  <si>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</si>
  <si>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</si>
  <si>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</si>
  <si>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</si>
  <si>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</si>
  <si>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</si>
  <si>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</si>
  <si>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</si>
  <si>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</si>
  <si>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</si>
  <si>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</si>
  <si>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</si>
  <si>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</si>
  <si>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</si>
  <si>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</si>
  <si>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</si>
  <si>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</si>
  <si>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</si>
  <si>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</si>
  <si>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</si>
  <si>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</si>
  <si>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</si>
  <si>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</si>
  <si>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</si>
  <si>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</si>
  <si>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</si>
  <si>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</si>
  <si>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</si>
  <si>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</si>
  <si>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</si>
  <si>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</si>
  <si>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</si>
  <si>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</si>
  <si>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</si>
  <si>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</si>
  <si>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</si>
  <si>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</si>
  <si>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</si>
  <si>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</si>
  <si>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</si>
  <si>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</si>
  <si>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</si>
  <si>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</si>
  <si>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</si>
  <si>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</si>
  <si>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</si>
  <si>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</si>
  <si>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</si>
  <si>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</si>
  <si>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</si>
  <si>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</si>
  <si>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</si>
  <si>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</si>
  <si>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</si>
  <si>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</si>
  <si>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</si>
  <si>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</si>
  <si>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</si>
  <si>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</si>
  <si>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</si>
  <si>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</si>
  <si>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</si>
  <si>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</si>
  <si>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</si>
  <si>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</si>
  <si>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</si>
  <si>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</si>
  <si>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</si>
  <si>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</si>
  <si>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</si>
  <si>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</si>
  <si>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</si>
  <si>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</si>
  <si>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</si>
  <si>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</si>
  <si>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</si>
  <si>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</si>
  <si>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</si>
  <si>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</si>
  <si>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</si>
  <si>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</si>
  <si>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</si>
  <si>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</si>
  <si>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</si>
  <si>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</si>
  <si>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</si>
  <si>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</si>
  <si>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</si>
  <si>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</si>
  <si>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</si>
  <si>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</si>
  <si>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</si>
  <si>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</si>
  <si>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</si>
  <si>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</si>
  <si>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</si>
  <si>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</si>
  <si>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</si>
  <si>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</si>
  <si>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</si>
  <si>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</si>
  <si>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</si>
  <si>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</si>
  <si>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</si>
  <si>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</si>
  <si>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</si>
  <si>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</si>
  <si>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</si>
  <si>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</si>
  <si>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</si>
  <si>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</si>
  <si>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</si>
  <si>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</si>
  <si>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</si>
  <si>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</si>
  <si>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</si>
  <si>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</si>
  <si>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</si>
  <si>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</si>
  <si>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</si>
  <si>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</si>
  <si>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</si>
  <si>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</si>
  <si>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</si>
  <si>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</si>
  <si>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</si>
  <si>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</si>
  <si>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</si>
  <si>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</si>
  <si>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</si>
  <si>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</si>
  <si>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</si>
  <si>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</si>
  <si>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</si>
  <si>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</si>
  <si>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</si>
  <si>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</si>
  <si>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</si>
  <si>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</si>
  <si>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</si>
  <si>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</si>
  <si>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</si>
  <si>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</si>
  <si>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</si>
  <si>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</si>
  <si>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</si>
  <si>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</si>
  <si>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</si>
  <si>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</si>
  <si>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</si>
  <si>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</si>
  <si>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</si>
  <si>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</si>
  <si>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</si>
  <si>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</si>
  <si>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</si>
  <si>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</si>
  <si>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</si>
  <si>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</si>
  <si>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</si>
  <si>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</si>
  <si>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</si>
  <si>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</si>
  <si>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</si>
  <si>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</si>
  <si>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</si>
  <si>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</si>
  <si>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</si>
  <si>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</si>
  <si>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</si>
  <si>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</si>
  <si>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</si>
  <si>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</si>
  <si>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</si>
  <si>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</si>
  <si>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</si>
  <si>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</si>
  <si>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</si>
  <si>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</si>
  <si>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</si>
  <si>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</si>
  <si>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</si>
  <si>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</si>
  <si>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</si>
  <si>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</si>
  <si>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</si>
  <si>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</si>
  <si>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</si>
  <si>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</si>
  <si>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</si>
  <si>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</si>
  <si>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</si>
  <si>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</si>
  <si>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</si>
  <si>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</si>
  <si>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</si>
  <si>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</si>
  <si>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</si>
  <si>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</si>
  <si>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</si>
  <si>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</si>
  <si>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</si>
  <si>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</si>
  <si>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</si>
  <si>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</si>
  <si>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</si>
  <si>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</si>
  <si>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</si>
  <si>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</si>
  <si>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</si>
  <si>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</si>
  <si>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</si>
  <si>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</si>
  <si>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</si>
  <si>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</si>
  <si>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</si>
  <si>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</si>
  <si>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</si>
  <si>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</si>
  <si>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</si>
  <si>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</si>
  <si>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</si>
  <si>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</si>
  <si>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</si>
  <si>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</si>
  <si>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</si>
  <si>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</si>
  <si>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</si>
  <si>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</si>
  <si>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</si>
  <si>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</si>
  <si>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</si>
  <si>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</si>
  <si>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</si>
  <si>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</si>
  <si>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</si>
  <si>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</si>
  <si>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</si>
  <si>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</si>
  <si>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</si>
  <si>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</si>
  <si>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</si>
  <si>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</si>
  <si>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</si>
  <si>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</si>
  <si>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</si>
  <si>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</si>
  <si>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</si>
  <si>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</si>
  <si>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</si>
  <si>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</si>
  <si>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</si>
  <si>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</si>
  <si>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</si>
  <si>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</si>
  <si>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</si>
  <si>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</si>
  <si>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</si>
  <si>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</si>
  <si>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</si>
  <si>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</si>
  <si>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</si>
  <si>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</si>
  <si>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</si>
  <si>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</si>
  <si>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</si>
  <si>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</si>
  <si>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</si>
  <si>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</si>
  <si>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</si>
  <si>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</si>
  <si>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</si>
  <si>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</si>
  <si>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</si>
  <si>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</si>
  <si>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</si>
  <si>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</si>
  <si>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</si>
  <si>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</si>
  <si>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</si>
  <si>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</si>
  <si>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</si>
  <si>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</si>
  <si>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</si>
  <si>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</si>
  <si>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</si>
  <si>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</si>
  <si>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</si>
  <si>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</si>
  <si>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</si>
  <si>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</si>
  <si>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</si>
  <si>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</si>
  <si>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</si>
  <si>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</si>
  <si>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</si>
  <si>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</si>
  <si>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</si>
  <si>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</si>
  <si>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</si>
  <si>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</si>
  <si>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</si>
  <si>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</si>
  <si>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</si>
  <si>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</si>
  <si>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</si>
  <si>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</si>
  <si>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</si>
  <si>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</si>
  <si>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</si>
  <si>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</si>
  <si>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</si>
  <si>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</si>
  <si>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</si>
  <si>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</si>
  <si>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</si>
  <si>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</si>
  <si>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</si>
  <si>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</si>
  <si>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</si>
  <si>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</si>
  <si>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</si>
  <si>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</si>
  <si>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</si>
  <si>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</si>
  <si>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</si>
  <si>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</si>
  <si>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</si>
  <si>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</si>
  <si>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</si>
  <si>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</si>
  <si>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</si>
  <si>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</si>
  <si>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</si>
  <si>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</si>
  <si>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</si>
  <si>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</si>
  <si>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</si>
  <si>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</si>
  <si>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</si>
  <si>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</si>
  <si>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</si>
  <si>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</si>
  <si>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</si>
  <si>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</si>
  <si>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</si>
  <si>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</si>
  <si>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</si>
  <si>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</si>
  <si>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</si>
  <si>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</si>
  <si>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</si>
  <si>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</si>
  <si>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</si>
  <si>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</si>
  <si>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</si>
  <si>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</si>
  <si>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</si>
  <si>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</si>
  <si>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</si>
  <si>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</si>
  <si>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</si>
  <si>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</si>
  <si>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</si>
  <si>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</si>
  <si>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</si>
  <si>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</si>
  <si>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</si>
  <si>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</si>
  <si>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</si>
  <si>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</si>
  <si>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</si>
  <si>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</si>
  <si>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</si>
  <si>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</si>
  <si>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</si>
  <si>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</si>
  <si>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</si>
  <si>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</si>
  <si>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</si>
  <si>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</si>
  <si>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</si>
  <si>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</si>
  <si>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</si>
  <si>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</si>
  <si>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</si>
  <si>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</si>
  <si>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</si>
  <si>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</si>
  <si>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</si>
  <si>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</si>
  <si>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</si>
  <si>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</si>
  <si>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</si>
  <si>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</si>
  <si>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</si>
  <si>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</si>
  <si>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</si>
  <si>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</si>
  <si>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</si>
  <si>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</si>
  <si>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</si>
  <si>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</si>
  <si>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</si>
  <si>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</si>
  <si>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</si>
  <si>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</si>
  <si>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</si>
  <si>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</si>
  <si>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</si>
  <si>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</si>
  <si>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</si>
  <si>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</si>
  <si>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</si>
  <si>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</si>
  <si>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</si>
  <si>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</si>
  <si>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</si>
  <si>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</si>
  <si>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</si>
  <si>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</si>
  <si>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</si>
  <si>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</si>
  <si>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</si>
  <si>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</si>
  <si>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</si>
  <si>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</si>
  <si>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</si>
  <si>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</si>
  <si>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</si>
  <si>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</si>
  <si>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</si>
  <si>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</si>
  <si>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</si>
  <si>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</si>
  <si>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</si>
  <si>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</si>
  <si>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</si>
  <si>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</si>
  <si>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</si>
  <si>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</si>
  <si>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</si>
  <si>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</si>
  <si>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</si>
  <si>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</si>
  <si>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</si>
  <si>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</si>
  <si>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</si>
  <si>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</si>
  <si>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</si>
  <si>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</si>
  <si>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</si>
  <si>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</si>
  <si>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</si>
  <si>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</si>
  <si>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</si>
  <si>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</si>
  <si>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</si>
  <si>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</si>
  <si>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</si>
  <si>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</si>
  <si>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</si>
  <si>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</si>
  <si>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</si>
  <si>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</si>
  <si>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</si>
  <si>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</si>
  <si>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</si>
  <si>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</si>
  <si>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</si>
  <si>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</si>
  <si>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</si>
  <si>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</si>
  <si>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</si>
  <si>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</si>
  <si>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</si>
  <si>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</si>
  <si>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</si>
  <si>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</si>
  <si>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</si>
  <si>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</si>
  <si>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</si>
  <si>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</si>
  <si>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</si>
  <si>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</si>
  <si>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</si>
  <si>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</si>
  <si>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</si>
  <si>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</si>
  <si>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</si>
  <si>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</si>
  <si>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</si>
  <si>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</si>
  <si>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</si>
  <si>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</si>
  <si>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</si>
  <si>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</si>
  <si>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</si>
  <si>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</si>
  <si>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</si>
  <si>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</si>
  <si>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</si>
  <si>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</si>
  <si>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</si>
  <si>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</si>
  <si>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</si>
  <si>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</si>
  <si>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</si>
  <si>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</si>
  <si>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</si>
  <si>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</si>
  <si>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</si>
  <si>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</si>
  <si>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</si>
  <si>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</si>
  <si>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</si>
  <si>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</si>
  <si>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</si>
  <si>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</si>
  <si>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</si>
  <si>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</si>
  <si>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</si>
  <si>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</si>
  <si>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</si>
  <si>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</si>
  <si>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</si>
  <si>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</si>
  <si>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</si>
  <si>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</si>
  <si>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</si>
  <si>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</si>
  <si>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</si>
  <si>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</si>
  <si>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</si>
  <si>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</si>
  <si>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</si>
  <si>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</si>
  <si>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</si>
  <si>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</si>
  <si>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</si>
  <si>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</si>
  <si>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</si>
  <si>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</si>
  <si>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</si>
  <si>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</si>
  <si>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</si>
  <si>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</si>
  <si>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</si>
  <si>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</si>
  <si>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</si>
  <si>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</si>
  <si>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</si>
  <si>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</si>
  <si>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</si>
  <si>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</si>
  <si>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</si>
  <si>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</si>
  <si>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</si>
  <si>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</si>
  <si>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</si>
  <si>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</si>
  <si>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</si>
  <si>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</si>
  <si>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</si>
  <si>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</si>
  <si>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</si>
  <si>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</si>
  <si>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</si>
  <si>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</si>
  <si>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</si>
  <si>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</si>
  <si>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</si>
  <si>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</si>
  <si>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</si>
  <si>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</si>
  <si>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</si>
  <si>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</si>
  <si>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</si>
  <si>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</si>
  <si>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</si>
  <si>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</si>
  <si>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</si>
  <si>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</si>
  <si>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</si>
  <si>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</si>
  <si>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</si>
  <si>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</si>
  <si>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</si>
  <si>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</si>
  <si>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</si>
  <si>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</si>
  <si>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</si>
  <si>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</si>
  <si>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</si>
  <si>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</si>
  <si>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</si>
  <si>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</si>
  <si>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</si>
  <si>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</si>
  <si>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</si>
  <si>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</si>
  <si>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</si>
  <si>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</si>
  <si>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</si>
  <si>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</si>
  <si>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</si>
  <si>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</si>
  <si>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</si>
  <si>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</si>
  <si>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</si>
  <si>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</si>
  <si>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</si>
  <si>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</si>
  <si>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</si>
  <si>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</si>
  <si>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</si>
  <si>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</si>
  <si>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</si>
  <si>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</si>
  <si>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</si>
  <si>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</si>
  <si>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</si>
  <si>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</si>
  <si>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</si>
  <si>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</si>
  <si>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</si>
  <si>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</si>
  <si>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</si>
  <si>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</si>
  <si>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</si>
  <si>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</si>
  <si>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</si>
  <si>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</si>
  <si>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</si>
  <si>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</si>
  <si>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</si>
  <si>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</si>
  <si>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</si>
  <si>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</si>
  <si>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</si>
  <si>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</si>
  <si>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</si>
  <si>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</si>
  <si>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</si>
  <si>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</si>
  <si>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</si>
  <si>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</si>
  <si>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</si>
  <si>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</si>
  <si>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</si>
  <si>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</si>
  <si>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</si>
  <si>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</si>
  <si>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</si>
  <si>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</si>
  <si>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</si>
  <si>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</si>
  <si>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</si>
  <si>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</si>
  <si>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</si>
  <si>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</si>
  <si>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</si>
  <si>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</si>
  <si>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</si>
  <si>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</si>
  <si>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</si>
  <si>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</si>
  <si>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</si>
  <si>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</si>
  <si>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</si>
  <si>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</si>
  <si>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</si>
  <si>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</si>
  <si>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</si>
  <si>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</si>
  <si>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</si>
  <si>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</si>
  <si>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</si>
  <si>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</si>
  <si>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</si>
  <si>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</si>
  <si>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</si>
  <si>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</si>
  <si>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</si>
  <si>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</si>
  <si>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</si>
  <si>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</si>
  <si>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</si>
  <si>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</si>
  <si>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</si>
  <si>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</si>
  <si>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</si>
  <si>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</si>
  <si>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</si>
  <si>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</si>
  <si>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</si>
  <si>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</si>
  <si>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</si>
  <si>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</si>
  <si>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</si>
  <si>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</si>
  <si>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</si>
  <si>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</si>
  <si>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</si>
  <si>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</si>
  <si>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</si>
  <si>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</si>
  <si>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</si>
  <si>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</si>
  <si>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</si>
  <si>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</si>
  <si>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</si>
  <si>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</si>
  <si>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</si>
  <si>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</si>
  <si>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</si>
  <si>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</si>
  <si>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</si>
  <si>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</si>
  <si>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</si>
  <si>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</si>
  <si>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</si>
  <si>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</si>
  <si>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</si>
  <si>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</si>
  <si>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</si>
  <si>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</si>
  <si>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</si>
  <si>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</si>
  <si>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</si>
  <si>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</si>
  <si>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</si>
  <si>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</si>
  <si>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</si>
  <si>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</si>
  <si>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</si>
  <si>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</si>
  <si>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</si>
  <si>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</si>
  <si>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</si>
  <si>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</si>
  <si>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</si>
  <si>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</si>
  <si>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</si>
  <si>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</si>
  <si>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</si>
  <si>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</si>
  <si>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</si>
  <si>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</si>
  <si>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</si>
  <si>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</si>
  <si>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</si>
  <si>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</si>
  <si>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</si>
  <si>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</si>
  <si>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</si>
  <si>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</si>
  <si>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</si>
  <si>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</si>
  <si>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</si>
  <si>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</si>
  <si>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</si>
  <si>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</si>
  <si>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</si>
  <si>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</si>
  <si>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</si>
  <si>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</si>
  <si>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</si>
  <si>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</si>
  <si>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</si>
  <si>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</si>
  <si>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</si>
  <si>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</si>
  <si>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</si>
  <si>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</si>
  <si>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</si>
  <si>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</si>
  <si>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</si>
  <si>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</si>
  <si>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</si>
  <si>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</si>
  <si>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</si>
  <si>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</si>
  <si>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</si>
  <si>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</si>
  <si>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</si>
  <si>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</si>
  <si>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</si>
  <si>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</si>
  <si>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</si>
  <si>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</si>
  <si>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</si>
  <si>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</si>
  <si>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</si>
  <si>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</si>
  <si>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</si>
  <si>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</si>
  <si>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</si>
  <si>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</si>
  <si>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</si>
  <si>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</si>
  <si>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</si>
  <si>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</si>
  <si>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</si>
  <si>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</si>
  <si>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</si>
  <si>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</si>
  <si>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</si>
  <si>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</si>
  <si>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</si>
  <si>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</si>
  <si>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</si>
  <si>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</si>
  <si>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</si>
  <si>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</si>
  <si>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</si>
  <si>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</si>
  <si>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</si>
  <si>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</si>
  <si>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</si>
  <si>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</si>
  <si>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</si>
  <si>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</si>
  <si>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</si>
  <si>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</si>
  <si>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</si>
  <si>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</si>
  <si>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</si>
  <si>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</si>
  <si>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</si>
  <si>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</si>
  <si>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</si>
  <si>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</si>
  <si>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</si>
  <si>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</si>
  <si>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</si>
  <si>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</si>
  <si>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</si>
  <si>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</si>
  <si>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</si>
  <si>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</si>
  <si>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</si>
  <si>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</si>
  <si>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</si>
  <si>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</si>
  <si>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</si>
  <si>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</si>
  <si>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</si>
  <si>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</si>
  <si>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</si>
  <si>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</si>
  <si>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</si>
  <si>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</si>
  <si>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</si>
  <si>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</si>
  <si>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</si>
  <si>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</si>
  <si>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</si>
  <si>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</si>
  <si>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</si>
  <si>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</si>
  <si>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</si>
  <si>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</si>
  <si>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</si>
  <si>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</si>
  <si>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</si>
  <si>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</si>
  <si>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</si>
  <si>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</si>
  <si>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</si>
  <si>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</si>
  <si>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</si>
  <si>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</si>
  <si>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</si>
  <si>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</si>
  <si>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</si>
  <si>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</si>
  <si>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</si>
  <si>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</si>
  <si>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</si>
  <si>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</si>
  <si>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</si>
  <si>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</si>
  <si>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</si>
  <si>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</si>
  <si>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</si>
  <si>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</si>
  <si>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</si>
  <si>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</si>
  <si>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</si>
  <si>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</si>
  <si>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</si>
  <si>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</si>
  <si>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</si>
  <si>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</si>
  <si>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</si>
  <si>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</si>
  <si>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</si>
  <si>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</si>
  <si>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</si>
  <si>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</si>
  <si>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</si>
  <si>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</si>
  <si>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</si>
  <si>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</si>
  <si>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</si>
  <si>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</si>
  <si>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</si>
  <si>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</si>
  <si>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</si>
  <si>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</si>
  <si>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</si>
  <si>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</si>
  <si>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</si>
  <si>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</si>
  <si>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</si>
  <si>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</si>
  <si>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</si>
  <si>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</si>
  <si>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</si>
  <si>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</si>
  <si>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</si>
  <si>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</si>
  <si>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</si>
  <si>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</si>
  <si>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</si>
  <si>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</si>
  <si>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</si>
  <si>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</si>
  <si>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</si>
  <si>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</si>
  <si>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</si>
  <si>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</si>
  <si>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</si>
  <si>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</si>
  <si>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</si>
  <si>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</si>
  <si>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</si>
  <si>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</si>
  <si>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</si>
  <si>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</si>
  <si>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</si>
  <si>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</si>
  <si>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</si>
  <si>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</si>
  <si>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</si>
  <si>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</si>
  <si>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</si>
  <si>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</si>
  <si>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</si>
  <si>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</si>
  <si>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</si>
  <si>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</si>
  <si>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</si>
  <si>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</si>
  <si>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</si>
  <si>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</si>
  <si>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</si>
  <si>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</si>
  <si>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</si>
  <si>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</si>
  <si>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</si>
  <si>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</si>
  <si>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</si>
  <si>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</si>
  <si>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</si>
  <si>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</si>
  <si>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</si>
  <si>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</si>
  <si>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</si>
  <si>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</si>
  <si>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</si>
  <si>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</si>
  <si>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</si>
  <si>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</si>
  <si>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</si>
  <si>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</si>
  <si>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</si>
  <si>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</si>
  <si>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</si>
  <si>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</si>
  <si>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</si>
  <si>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</si>
  <si>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</si>
  <si>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</si>
  <si>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</si>
  <si>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</si>
  <si>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</si>
  <si>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</si>
  <si>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</si>
  <si>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</si>
  <si>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</si>
  <si>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</si>
  <si>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</si>
  <si>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</si>
  <si>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</si>
  <si>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</si>
  <si>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</si>
  <si>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</si>
  <si>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</si>
  <si>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</si>
  <si>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</si>
  <si>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</si>
  <si>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</si>
  <si>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</si>
  <si>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</si>
  <si>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</si>
  <si>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</si>
  <si>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</si>
  <si>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</si>
  <si>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</si>
  <si>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</si>
  <si>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</si>
  <si>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</si>
  <si>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</si>
  <si>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</si>
  <si>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</si>
  <si>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</si>
  <si>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</si>
  <si>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</si>
  <si>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</si>
  <si>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</si>
  <si>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</si>
  <si>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</si>
  <si>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</si>
  <si>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</si>
  <si>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</si>
  <si>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</si>
  <si>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</si>
  <si>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</si>
  <si>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</si>
  <si>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</si>
  <si>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</si>
  <si>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</si>
  <si>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</si>
  <si>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</si>
  <si>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</si>
  <si>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</si>
  <si>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</si>
  <si>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</si>
  <si>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</si>
  <si>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</si>
  <si>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</si>
  <si>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</si>
  <si>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</si>
  <si>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</si>
  <si>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</si>
  <si>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</si>
  <si>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</si>
  <si>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</si>
  <si>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</si>
  <si>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</si>
  <si>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</si>
  <si>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</si>
  <si>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</si>
  <si>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</si>
  <si>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</si>
  <si>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</si>
  <si>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</si>
  <si>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</si>
  <si>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</si>
  <si>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</si>
  <si>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</si>
  <si>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</si>
  <si>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</si>
  <si>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</si>
  <si>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</si>
  <si>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</si>
  <si>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</si>
  <si>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</si>
  <si>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</si>
  <si>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</si>
  <si>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</si>
  <si>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</si>
  <si>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</si>
  <si>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</si>
  <si>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</si>
  <si>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</si>
  <si>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</si>
  <si>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</si>
  <si>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</si>
  <si>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</si>
  <si>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</si>
  <si>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</si>
  <si>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</si>
  <si>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</si>
  <si>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</si>
  <si>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</si>
  <si>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</si>
  <si>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</si>
  <si>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</si>
  <si>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</si>
  <si>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</si>
  <si>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</si>
  <si>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</si>
  <si>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</si>
  <si>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</si>
  <si>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</si>
  <si>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</si>
  <si>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</si>
  <si>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</si>
  <si>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</si>
  <si>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</si>
  <si>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</si>
  <si>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</si>
  <si>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</si>
  <si>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</si>
  <si>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</si>
  <si>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</si>
  <si>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</si>
  <si>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</si>
  <si>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</si>
  <si>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</si>
  <si>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</si>
  <si>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</si>
  <si>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</si>
  <si>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</si>
  <si>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</si>
  <si>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</si>
  <si>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</si>
  <si>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</si>
  <si>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</si>
  <si>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</si>
  <si>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</si>
  <si>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</si>
  <si>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</si>
  <si>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</si>
  <si>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</si>
  <si>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</si>
  <si>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</si>
  <si>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</si>
  <si>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</si>
  <si>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</si>
  <si>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</si>
  <si>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</si>
  <si>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</si>
  <si>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</si>
  <si>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</si>
  <si>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</si>
  <si>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</si>
  <si>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</si>
  <si>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</si>
  <si>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</si>
  <si>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</si>
  <si>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</si>
  <si>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</si>
  <si>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</si>
  <si>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</si>
  <si>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</si>
  <si>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</si>
  <si>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</si>
  <si>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</si>
  <si>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</si>
  <si>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</si>
  <si>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</si>
  <si>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</si>
  <si>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</si>
  <si>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</si>
  <si>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</si>
  <si>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</si>
  <si>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</si>
  <si>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</si>
  <si>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</si>
  <si>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</si>
  <si>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</si>
  <si>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</si>
  <si>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</si>
  <si>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</si>
  <si>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</si>
  <si>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</si>
  <si>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</si>
  <si>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</si>
  <si>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</si>
  <si>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</si>
  <si>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</si>
  <si>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</si>
  <si>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</si>
  <si>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</si>
  <si>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</si>
  <si>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</si>
  <si>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</si>
  <si>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</si>
  <si>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</si>
  <si>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</si>
  <si>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</si>
  <si>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</si>
  <si>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</si>
  <si>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</si>
  <si>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</si>
  <si>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</si>
  <si>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</si>
  <si>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</si>
  <si>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</si>
  <si>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</si>
  <si>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</si>
  <si>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</si>
  <si>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</si>
  <si>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</si>
  <si>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</si>
  <si>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</si>
  <si>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</si>
  <si>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</si>
  <si>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</si>
  <si>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</si>
  <si>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</si>
  <si>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</si>
  <si>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</si>
  <si>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</si>
  <si>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</si>
  <si>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</si>
  <si>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</si>
  <si>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</si>
  <si>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</si>
  <si>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</si>
  <si>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</si>
  <si>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</si>
  <si>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</si>
  <si>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</si>
  <si>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</si>
  <si>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</si>
  <si>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</si>
  <si>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</si>
  <si>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</si>
  <si>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</si>
  <si>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</si>
  <si>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</si>
  <si>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</si>
  <si>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</si>
  <si>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</si>
  <si>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</si>
  <si>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</si>
  <si>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</si>
  <si>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</si>
  <si>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</si>
  <si>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</si>
  <si>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</si>
  <si>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</si>
  <si>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</si>
  <si>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</si>
  <si>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</si>
  <si>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</si>
  <si>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</si>
  <si>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</si>
  <si>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</si>
  <si>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</si>
  <si>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</si>
  <si>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</si>
  <si>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</si>
  <si>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</si>
  <si>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</si>
  <si>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</si>
  <si>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</si>
  <si>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</si>
  <si>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</si>
  <si>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</si>
  <si>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</si>
  <si>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</si>
  <si>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</si>
  <si>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</si>
  <si>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</si>
  <si>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</si>
  <si>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</si>
  <si>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</si>
  <si>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</si>
  <si>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</si>
  <si>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</si>
  <si>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</si>
  <si>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</si>
  <si>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</si>
  <si>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</si>
  <si>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</si>
  <si>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</si>
  <si>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</si>
  <si>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</si>
  <si>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</si>
  <si>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</si>
  <si>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</si>
  <si>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</si>
  <si>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</si>
  <si>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</si>
  <si>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</si>
  <si>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</si>
  <si>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</si>
  <si>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</si>
  <si>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</si>
  <si>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</si>
  <si>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</si>
  <si>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</si>
  <si>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</si>
  <si>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</si>
  <si>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</si>
  <si>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</si>
  <si>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</si>
  <si>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</si>
  <si>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</si>
  <si>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</si>
  <si>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</si>
  <si>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</si>
  <si>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</si>
  <si>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</si>
  <si>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</si>
  <si>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</si>
  <si>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</si>
  <si>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</si>
  <si>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</si>
  <si>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</si>
  <si>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</si>
  <si>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</si>
  <si>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</si>
  <si>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</si>
  <si>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</si>
  <si>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</si>
  <si>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</si>
  <si>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</si>
  <si>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</si>
  <si>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</si>
  <si>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</si>
  <si>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</si>
  <si>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</si>
  <si>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</si>
  <si>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</si>
  <si>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</si>
  <si>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</si>
  <si>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</si>
  <si>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</si>
  <si>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</si>
  <si>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</si>
  <si>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</si>
  <si>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</si>
  <si>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</si>
  <si>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</si>
  <si>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</si>
  <si>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</si>
  <si>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</si>
  <si>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</si>
  <si>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</si>
  <si>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</si>
  <si>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</si>
  <si>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</si>
  <si>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</si>
  <si>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</si>
  <si>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</si>
  <si>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</si>
  <si>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</si>
  <si>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</si>
  <si>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</si>
  <si>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</si>
  <si>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</si>
  <si>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</si>
  <si>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</si>
  <si>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</si>
  <si>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</si>
  <si>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</si>
  <si>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</si>
  <si>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</si>
  <si>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</si>
  <si>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</si>
  <si>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</si>
  <si>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</si>
  <si>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</si>
  <si>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</si>
  <si>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</si>
  <si>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</si>
  <si>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</si>
  <si>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</si>
  <si>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</si>
  <si>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</si>
  <si>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</si>
  <si>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</si>
  <si>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</si>
  <si>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</si>
  <si>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</si>
  <si>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</si>
  <si>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</si>
  <si>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</si>
  <si>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</si>
  <si>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</si>
  <si>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</si>
  <si>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</si>
  <si>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</si>
  <si>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</si>
  <si>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</si>
  <si>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</si>
  <si>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</si>
  <si>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</si>
  <si>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</si>
  <si>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</si>
  <si>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</si>
  <si>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</si>
  <si>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</si>
  <si>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</si>
  <si>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</si>
  <si>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</si>
  <si>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</si>
  <si>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</si>
  <si>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</si>
  <si>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</si>
  <si>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</si>
  <si>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</si>
  <si>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</si>
  <si>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</si>
  <si>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</si>
  <si>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</si>
  <si>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</si>
  <si>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</si>
  <si>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</si>
  <si>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</si>
  <si>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</si>
  <si>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</si>
  <si>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</si>
  <si>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</si>
  <si>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</si>
  <si>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</si>
  <si>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</si>
  <si>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</si>
  <si>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</si>
  <si>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</si>
  <si>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</si>
  <si>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</si>
  <si>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</si>
  <si>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</si>
  <si>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</si>
  <si>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</si>
  <si>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</si>
  <si>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</si>
  <si>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</si>
  <si>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</si>
  <si>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</si>
  <si>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</si>
  <si>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</si>
  <si>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</si>
  <si>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</si>
  <si>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</si>
  <si>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</si>
  <si>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</si>
  <si>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</si>
  <si>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</si>
  <si>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</si>
  <si>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</si>
  <si>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</si>
  <si>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</si>
  <si>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</si>
  <si>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</si>
  <si>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</si>
  <si>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</si>
  <si>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</si>
  <si>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</si>
  <si>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</si>
  <si>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</si>
  <si>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</si>
  <si>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</si>
  <si>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</si>
  <si>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</si>
  <si>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</si>
  <si>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</si>
  <si>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</si>
  <si>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</si>
  <si>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</si>
  <si>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</si>
  <si>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</si>
  <si>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</si>
  <si>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</si>
  <si>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</si>
  <si>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</si>
  <si>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</si>
  <si>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</si>
  <si>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</si>
  <si>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</si>
  <si>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</si>
  <si>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</si>
  <si>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</si>
  <si>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</si>
  <si>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</si>
  <si>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</si>
  <si>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</si>
  <si>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</si>
  <si>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</si>
  <si>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</si>
  <si>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</si>
  <si>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</si>
  <si>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</si>
  <si>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</si>
  <si>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</si>
  <si>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</si>
  <si>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</si>
  <si>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</si>
  <si>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</si>
  <si>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</si>
  <si>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</si>
  <si>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</si>
  <si>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</si>
  <si>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</si>
  <si>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</si>
  <si>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</si>
  <si>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</si>
  <si>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</si>
  <si>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</si>
  <si>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</si>
  <si>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</si>
  <si>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</si>
  <si>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</si>
  <si>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</si>
  <si>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</si>
  <si>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</si>
  <si>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</si>
  <si>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</si>
  <si>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</si>
  <si>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</si>
  <si>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</si>
  <si>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</si>
  <si>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</si>
  <si>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</si>
  <si>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</si>
  <si>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</si>
  <si>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</si>
  <si>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</si>
  <si>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</si>
  <si>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</si>
  <si>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</si>
  <si>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</si>
  <si>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</si>
  <si>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</si>
  <si>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</si>
  <si>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</si>
  <si>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</si>
  <si>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</si>
  <si>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</si>
  <si>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</si>
  <si>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</si>
  <si>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</si>
  <si>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</si>
  <si>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</si>
  <si>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</si>
  <si>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</si>
  <si>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</si>
  <si>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</si>
  <si>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</si>
  <si>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</si>
  <si>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</si>
  <si>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</si>
  <si>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</si>
  <si>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</si>
  <si>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</si>
  <si>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</si>
  <si>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</si>
  <si>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</si>
  <si>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</si>
  <si>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</si>
  <si>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</si>
  <si>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</si>
  <si>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</si>
  <si>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</si>
  <si>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</si>
  <si>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</si>
  <si>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</si>
  <si>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</si>
  <si>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</si>
  <si>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</si>
  <si>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</si>
  <si>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</si>
  <si>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</si>
  <si>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</si>
  <si>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</si>
  <si>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</si>
  <si>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</si>
  <si>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</si>
  <si>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</si>
  <si>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</si>
  <si>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</si>
  <si>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</si>
  <si>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</si>
  <si>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</si>
  <si>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</si>
  <si>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</si>
  <si>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</si>
  <si>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</si>
  <si>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</si>
  <si>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</si>
  <si>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</si>
  <si>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</si>
  <si>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</si>
  <si>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</si>
  <si>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</si>
  <si>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</si>
  <si>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</si>
  <si>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</si>
  <si>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</si>
  <si>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</si>
  <si>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</si>
  <si>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</si>
  <si>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</si>
  <si>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</si>
  <si>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</si>
  <si>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</si>
  <si>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</si>
  <si>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</si>
  <si>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</si>
  <si>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</si>
  <si>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</si>
  <si>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</si>
  <si>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</si>
  <si>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</si>
  <si>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</si>
  <si>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</si>
  <si>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</si>
  <si>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</si>
  <si>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</si>
  <si>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</si>
  <si>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</si>
  <si>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</si>
  <si>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</si>
  <si>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</si>
  <si>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</si>
  <si>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</si>
  <si>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</si>
  <si>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</si>
  <si>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</si>
  <si>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</si>
  <si>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</si>
  <si>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</si>
  <si>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</si>
  <si>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</si>
  <si>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</si>
  <si>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</si>
  <si>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</si>
  <si>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</si>
  <si>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</si>
  <si>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</si>
  <si>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</si>
  <si>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</si>
  <si>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</si>
  <si>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</si>
  <si>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</si>
  <si>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</si>
  <si>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</si>
  <si>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</si>
  <si>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</si>
  <si>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</si>
  <si>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</si>
  <si>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</si>
  <si>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</si>
  <si>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</si>
  <si>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</si>
  <si>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</si>
  <si>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</si>
  <si>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</si>
  <si>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</si>
  <si>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</si>
  <si>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</si>
  <si>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</si>
  <si>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</si>
  <si>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</si>
  <si>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</si>
  <si>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</si>
  <si>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</si>
  <si>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</si>
  <si>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</si>
  <si>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</si>
  <si>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</si>
  <si>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</si>
  <si>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</si>
  <si>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</si>
  <si>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</si>
  <si>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</si>
  <si>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</si>
  <si>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</si>
  <si>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</si>
  <si>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</si>
  <si>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</si>
  <si>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</si>
  <si>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</si>
  <si>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</si>
  <si>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</si>
  <si>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</si>
  <si>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</si>
  <si>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</si>
  <si>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</si>
  <si>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</si>
  <si>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</si>
  <si>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</si>
  <si>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</si>
  <si>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</si>
  <si>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</si>
  <si>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</si>
  <si>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</si>
  <si>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</si>
  <si>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</si>
  <si>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</si>
  <si>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</si>
  <si>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</si>
  <si>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</si>
  <si>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</si>
  <si>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</si>
  <si>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</si>
  <si>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</si>
  <si>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</si>
  <si>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</si>
  <si>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</si>
  <si>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</si>
  <si>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</si>
  <si>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</si>
  <si>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</si>
  <si>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</si>
  <si>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</si>
  <si>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</si>
  <si>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</si>
  <si>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</si>
  <si>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</si>
  <si>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</si>
  <si>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</si>
  <si>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</si>
  <si>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</si>
  <si>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</si>
  <si>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</si>
  <si>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</si>
  <si>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</si>
  <si>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</si>
  <si>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</si>
  <si>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</si>
  <si>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</si>
  <si>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</si>
  <si>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</si>
  <si>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</si>
  <si>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</si>
  <si>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</si>
  <si>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</si>
  <si>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</si>
  <si>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</si>
  <si>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</si>
  <si>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</si>
  <si>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</si>
  <si>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</si>
  <si>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</si>
  <si>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</si>
  <si>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</si>
  <si>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</si>
  <si>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</si>
  <si>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</si>
  <si>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</si>
  <si>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</si>
  <si>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</si>
  <si>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</si>
  <si>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</si>
  <si>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</si>
  <si>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</si>
  <si>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</si>
  <si>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</si>
  <si>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</si>
  <si>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</si>
  <si>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</si>
  <si>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</si>
  <si>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</si>
  <si>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</si>
  <si>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</si>
  <si>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</si>
  <si>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</si>
  <si>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</si>
  <si>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</si>
  <si>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</si>
  <si>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</si>
  <si>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</si>
  <si>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</si>
  <si>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</si>
  <si>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</si>
  <si>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</si>
  <si>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</si>
  <si>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</si>
  <si>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</si>
  <si>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</si>
  <si>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</si>
  <si>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</si>
  <si>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</si>
  <si>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</si>
  <si>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</si>
  <si>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</si>
  <si>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</si>
  <si>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</si>
  <si>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</si>
  <si>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</si>
  <si>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</si>
  <si>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</si>
  <si>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</si>
  <si>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</si>
  <si>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</si>
  <si>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</si>
  <si>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</si>
  <si>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</si>
  <si>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</si>
  <si>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</si>
  <si>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</si>
  <si>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</si>
  <si>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</si>
  <si>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</si>
  <si>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</si>
  <si>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</si>
  <si>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</si>
  <si>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</si>
  <si>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</si>
  <si>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</si>
  <si>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</si>
  <si>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</si>
  <si>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</si>
  <si>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</si>
  <si>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</si>
  <si>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</si>
  <si>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</si>
  <si>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</si>
  <si>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</si>
  <si>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</si>
  <si>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</si>
  <si>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</si>
  <si>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</si>
  <si>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</si>
  <si>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</si>
  <si>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</si>
  <si>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</si>
  <si>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</si>
  <si>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</si>
  <si>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</si>
  <si>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</si>
  <si>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</si>
  <si>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</si>
  <si>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</si>
  <si>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</si>
  <si>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</si>
  <si>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</si>
  <si>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</si>
  <si>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</si>
  <si>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</si>
  <si>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</si>
  <si>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</si>
  <si>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</si>
  <si>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</si>
  <si>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</si>
  <si>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</si>
  <si>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</si>
  <si>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</si>
  <si>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</si>
  <si>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</si>
  <si>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</si>
  <si>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</si>
  <si>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</si>
  <si>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</si>
  <si>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</si>
  <si>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</si>
  <si>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</si>
  <si>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</si>
  <si>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</si>
  <si>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</si>
  <si>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</si>
  <si>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</si>
  <si>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</si>
  <si>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</si>
  <si>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</si>
  <si>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</si>
  <si>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</si>
  <si>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</si>
  <si>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</si>
  <si>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</si>
  <si>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</si>
  <si>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</si>
  <si>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</si>
  <si>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</si>
  <si>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</si>
  <si>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</si>
  <si>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</si>
  <si>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</si>
  <si>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</si>
  <si>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</si>
  <si>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</si>
  <si>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</si>
  <si>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</si>
  <si>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</si>
  <si>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</si>
  <si>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</si>
  <si>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</si>
  <si>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</si>
  <si>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</si>
  <si>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</si>
  <si>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</si>
  <si>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</si>
  <si>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</si>
  <si>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</si>
  <si>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</si>
  <si>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</si>
  <si>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</si>
  <si>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</si>
  <si>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</si>
  <si>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</si>
  <si>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</si>
  <si>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</si>
  <si>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</si>
  <si>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</si>
  <si>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</si>
  <si>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</si>
  <si>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</si>
  <si>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</si>
  <si>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</si>
  <si>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</si>
  <si>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</si>
  <si>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</si>
  <si>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</si>
  <si>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</si>
  <si>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</si>
  <si>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</si>
  <si>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</si>
  <si>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</si>
  <si>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</si>
  <si>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</si>
  <si>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</si>
  <si>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</si>
  <si>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</si>
  <si>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</si>
  <si>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</si>
  <si>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</si>
  <si>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</si>
  <si>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</si>
  <si>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</si>
  <si>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</si>
  <si>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</si>
  <si>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</si>
  <si>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</si>
  <si>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</si>
  <si>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</si>
  <si>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</si>
  <si>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</si>
  <si>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</si>
  <si>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</si>
  <si>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</si>
  <si>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</si>
  <si>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</si>
  <si>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</si>
  <si>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</si>
  <si>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</si>
  <si>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</si>
  <si>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</si>
  <si>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</si>
  <si>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</si>
  <si>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</si>
  <si>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</si>
  <si>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</si>
  <si>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</si>
  <si>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</si>
  <si>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</si>
  <si>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</si>
  <si>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</si>
  <si>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</si>
  <si>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</si>
  <si>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</si>
  <si>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</si>
  <si>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</si>
  <si>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</si>
  <si>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</si>
  <si>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</si>
  <si>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</si>
  <si>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</si>
  <si>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</si>
  <si>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</si>
  <si>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</si>
  <si>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</si>
  <si>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</si>
  <si>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</si>
  <si>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</si>
  <si>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</si>
  <si>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</si>
  <si>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</si>
  <si>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</si>
  <si>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</si>
  <si>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</si>
  <si>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</si>
  <si>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</si>
  <si>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</si>
  <si>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</si>
  <si>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</si>
  <si>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</si>
  <si>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</si>
  <si>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</si>
  <si>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</si>
  <si>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</si>
  <si>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</si>
  <si>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</si>
  <si>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</si>
  <si>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</si>
  <si>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</si>
  <si>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</si>
  <si>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</si>
  <si>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</si>
  <si>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</si>
  <si>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</si>
  <si>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</si>
  <si>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</si>
  <si>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</si>
  <si>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</si>
  <si>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</si>
  <si>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</si>
  <si>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</si>
  <si>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</si>
  <si>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</si>
  <si>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</si>
  <si>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</si>
  <si>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</si>
  <si>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</si>
  <si>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</si>
  <si>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</si>
  <si>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</si>
  <si>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</si>
  <si>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</si>
  <si>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</si>
  <si>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</si>
  <si>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</si>
  <si>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</si>
  <si>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</si>
  <si>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</si>
  <si>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</si>
  <si>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</si>
  <si>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</si>
  <si>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</si>
  <si>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</si>
  <si>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</si>
  <si>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</si>
  <si>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</si>
  <si>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</si>
  <si>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</si>
  <si>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</si>
  <si>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</si>
  <si>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</si>
  <si>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</si>
  <si>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</si>
  <si>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</si>
  <si>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</si>
  <si>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</si>
  <si>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</si>
  <si>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</si>
  <si>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</si>
  <si>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</si>
  <si>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</si>
  <si>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</si>
  <si>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</si>
  <si>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</si>
  <si>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</si>
  <si>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</si>
  <si>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</si>
  <si>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</si>
  <si>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</si>
  <si>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</si>
  <si>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</si>
  <si>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</si>
  <si>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</si>
  <si>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</si>
  <si>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</si>
  <si>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</si>
  <si>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</si>
  <si>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</si>
  <si>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</si>
  <si>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</si>
  <si>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</si>
  <si>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</si>
  <si>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</si>
  <si>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</si>
  <si>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</si>
  <si>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</si>
  <si>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</si>
  <si>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</si>
  <si>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</si>
  <si>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</si>
  <si>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</si>
  <si>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</si>
  <si>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</si>
  <si>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</si>
  <si>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</si>
  <si>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</si>
  <si>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</si>
  <si>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</si>
  <si>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</si>
  <si>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</si>
  <si>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</si>
  <si>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</si>
  <si>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</si>
  <si>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</si>
  <si>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</si>
  <si>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</si>
  <si>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</si>
  <si>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</si>
  <si>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</si>
  <si>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</si>
  <si>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</si>
  <si>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</si>
  <si>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</si>
  <si>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</si>
  <si>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</si>
  <si>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</si>
  <si>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</si>
  <si>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</si>
  <si>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</si>
  <si>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</si>
  <si>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</si>
  <si>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</si>
  <si>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</si>
  <si>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</si>
  <si>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</si>
  <si>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</si>
  <si>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</si>
  <si>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</si>
  <si>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</si>
  <si>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</si>
  <si>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</si>
  <si>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</si>
  <si>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</si>
  <si>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</si>
  <si>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</si>
  <si>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</si>
  <si>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</si>
  <si>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</si>
  <si>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</si>
  <si>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</si>
  <si>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</si>
  <si>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</si>
  <si>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</si>
  <si>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</si>
  <si>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</si>
  <si>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</si>
  <si>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</si>
  <si>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</si>
  <si>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</si>
  <si>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</si>
  <si>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</si>
  <si>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</si>
  <si>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</si>
  <si>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</si>
  <si>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</si>
  <si>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</si>
  <si>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</si>
  <si>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</si>
  <si>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</si>
  <si>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</si>
  <si>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</si>
  <si>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</si>
  <si>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</si>
  <si>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</si>
  <si>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</si>
  <si>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</si>
  <si>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</si>
  <si>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</si>
  <si>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</si>
  <si>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</si>
  <si>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</si>
  <si>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</si>
  <si>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</si>
  <si>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</si>
  <si>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</si>
  <si>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</si>
  <si>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</si>
  <si>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</si>
  <si>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</si>
  <si>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</si>
  <si>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</si>
  <si>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</si>
  <si>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</si>
  <si>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</si>
  <si>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</si>
  <si>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</si>
  <si>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</si>
  <si>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</si>
  <si>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</si>
  <si>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</si>
  <si>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</si>
  <si>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</si>
  <si>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</si>
  <si>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</si>
  <si>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</si>
  <si>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</si>
  <si>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</si>
  <si>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</si>
  <si>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</si>
  <si>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</si>
  <si>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</si>
  <si>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</si>
  <si>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</si>
  <si>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</si>
  <si>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</si>
  <si>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</si>
  <si>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</si>
  <si>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</si>
  <si>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</si>
  <si>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</si>
  <si>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</si>
  <si>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</si>
  <si>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</si>
  <si>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</si>
  <si>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</si>
  <si>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</si>
  <si>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</si>
  <si>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</si>
  <si>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</si>
  <si>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</si>
  <si>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</si>
  <si>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</si>
  <si>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</si>
  <si>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</si>
  <si>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</si>
  <si>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</si>
  <si>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</si>
  <si>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</si>
  <si>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</si>
  <si>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</si>
  <si>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</si>
  <si>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</si>
  <si>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</si>
  <si>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</si>
  <si>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</si>
  <si>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</si>
  <si>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</si>
  <si>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</si>
  <si>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</si>
  <si>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</si>
  <si>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</si>
  <si>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</si>
  <si>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</si>
  <si>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</si>
  <si>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</si>
  <si>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</si>
  <si>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</si>
  <si>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</si>
  <si>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</si>
  <si>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</si>
  <si>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</si>
  <si>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</si>
  <si>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</si>
  <si>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</si>
  <si>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</si>
  <si>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</si>
  <si>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</si>
  <si>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</si>
  <si>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</si>
  <si>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</si>
  <si>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</si>
  <si>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</si>
  <si>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</si>
  <si>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</si>
  <si>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</si>
  <si>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</si>
  <si>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</si>
  <si>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</si>
  <si>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</si>
  <si>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</si>
  <si>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</si>
  <si>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</si>
  <si>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</si>
  <si>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</si>
  <si>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</si>
  <si>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</si>
  <si>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</si>
  <si>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</si>
  <si>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</si>
  <si>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</si>
  <si>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</si>
  <si>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</si>
  <si>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</si>
  <si>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</si>
  <si>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</si>
  <si>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</si>
  <si>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</si>
  <si>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</si>
  <si>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</si>
  <si>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</si>
  <si>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</si>
  <si>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</si>
  <si>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</si>
  <si>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</si>
  <si>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</si>
  <si>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</si>
  <si>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</si>
  <si>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</si>
  <si>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</si>
  <si>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</si>
  <si>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</si>
  <si>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</si>
  <si>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</si>
  <si>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</si>
  <si>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</si>
  <si>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</si>
  <si>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</si>
  <si>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</si>
  <si>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</si>
  <si>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</si>
  <si>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</si>
  <si>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</si>
  <si>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</si>
  <si>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</si>
  <si>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</si>
  <si>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</si>
  <si>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</si>
  <si>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</si>
  <si>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</si>
  <si>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</si>
  <si>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</si>
  <si>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</si>
  <si>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</si>
  <si>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</si>
  <si>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</si>
  <si>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</si>
  <si>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</si>
  <si>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</si>
  <si>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</si>
  <si>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</si>
  <si>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</si>
  <si>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</si>
  <si>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</si>
  <si>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</si>
  <si>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</si>
  <si>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</si>
  <si>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</si>
  <si>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</si>
  <si>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</si>
  <si>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</si>
  <si>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</si>
  <si>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</si>
  <si>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</si>
  <si>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</si>
  <si>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</si>
  <si>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</si>
  <si>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</si>
  <si>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</si>
  <si>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</si>
  <si>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</si>
  <si>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</si>
  <si>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</si>
  <si>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</si>
  <si>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</si>
  <si>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</si>
  <si>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</si>
  <si>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</si>
  <si>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</si>
  <si>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</si>
  <si>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</si>
  <si>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</si>
  <si>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</si>
  <si>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</si>
  <si>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</si>
  <si>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</si>
  <si>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</si>
  <si>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</si>
  <si>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</si>
  <si>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</si>
  <si>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</si>
  <si>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</si>
  <si>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</si>
  <si>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</si>
  <si>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</si>
  <si>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</si>
  <si>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</si>
  <si>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</si>
  <si>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</si>
  <si>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</si>
  <si>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</si>
  <si>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</si>
  <si>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</si>
  <si>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</si>
  <si>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</si>
  <si>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</si>
  <si>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</si>
  <si>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</si>
  <si>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</si>
  <si>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</si>
  <si>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</si>
  <si>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</si>
  <si>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</si>
  <si>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</si>
  <si>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</si>
  <si>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</si>
  <si>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</si>
  <si>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</si>
  <si>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</si>
  <si>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</si>
  <si>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</si>
  <si>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</si>
  <si>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</si>
  <si>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</si>
  <si>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</si>
  <si>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</si>
  <si>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</si>
  <si>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</si>
  <si>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</si>
  <si>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</si>
  <si>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</si>
  <si>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</si>
  <si>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</si>
  <si>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</si>
  <si>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</si>
  <si>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</si>
  <si>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</si>
  <si>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</si>
  <si>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</si>
  <si>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</si>
  <si>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</si>
  <si>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</si>
  <si>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</si>
  <si>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</si>
  <si>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</si>
  <si>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</si>
  <si>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</si>
  <si>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</si>
  <si>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</si>
  <si>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</si>
  <si>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</si>
  <si>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</si>
  <si>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</si>
  <si>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</si>
  <si>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</si>
  <si>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</si>
  <si>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</si>
  <si>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</si>
  <si>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</si>
  <si>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</si>
  <si>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</si>
  <si>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</si>
  <si>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</si>
  <si>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</si>
  <si>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</si>
  <si>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</si>
  <si>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</si>
  <si>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</si>
  <si>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</si>
  <si>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</si>
  <si>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</si>
  <si>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</si>
  <si>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</si>
  <si>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</si>
  <si>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</si>
  <si>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</si>
  <si>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</si>
  <si>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</si>
  <si>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</si>
  <si>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</si>
  <si>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</si>
  <si>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</si>
  <si>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</si>
  <si>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</si>
  <si>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</si>
  <si>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</si>
  <si>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</si>
  <si>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</si>
  <si>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</si>
  <si>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</si>
  <si>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</si>
  <si>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</si>
  <si>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</si>
  <si>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</si>
  <si>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</si>
  <si>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</si>
  <si>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</si>
  <si>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</si>
  <si>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</si>
  <si>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</si>
  <si>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</si>
  <si>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</si>
  <si>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</si>
  <si>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</si>
  <si>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</si>
  <si>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</si>
  <si>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</si>
  <si>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</si>
  <si>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</si>
  <si>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</si>
  <si>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</si>
  <si>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</si>
  <si>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</si>
  <si>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</si>
  <si>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</si>
  <si>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</si>
  <si>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</si>
  <si>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</si>
  <si>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</si>
  <si>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</si>
  <si>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</si>
  <si>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</si>
  <si>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</si>
  <si>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</si>
  <si>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</si>
  <si>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</si>
  <si>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</si>
  <si>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</si>
  <si>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</si>
  <si>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</si>
  <si>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</si>
  <si>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</si>
  <si>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</si>
  <si>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</si>
  <si>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</si>
  <si>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</si>
  <si>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</si>
  <si>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</si>
  <si>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</si>
  <si>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</si>
  <si>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</si>
  <si>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</si>
  <si>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</si>
  <si>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</si>
  <si>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</si>
  <si>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</si>
  <si>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</si>
  <si>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</si>
  <si>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</si>
  <si>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</si>
  <si>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</si>
  <si>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</si>
  <si>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</si>
  <si>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</si>
  <si>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</si>
  <si>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</si>
  <si>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</si>
  <si>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</si>
  <si>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</si>
  <si>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</si>
  <si>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</si>
  <si>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</si>
  <si>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</si>
  <si>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</si>
  <si>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</si>
  <si>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</si>
  <si>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</si>
  <si>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</si>
  <si>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</si>
  <si>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</si>
  <si>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</si>
  <si>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</si>
  <si>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</si>
  <si>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</si>
  <si>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</si>
  <si>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</si>
  <si>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</si>
  <si>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</si>
  <si>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</si>
  <si>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</si>
  <si>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</si>
  <si>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</si>
  <si>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</si>
  <si>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</si>
  <si>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</si>
  <si>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</si>
  <si>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</si>
  <si>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</si>
  <si>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</si>
  <si>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</si>
  <si>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</si>
  <si>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</si>
  <si>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</si>
  <si>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</si>
  <si>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</si>
  <si>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</si>
  <si>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</si>
  <si>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</si>
  <si>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</si>
  <si>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</si>
  <si>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</si>
  <si>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</si>
  <si>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</si>
  <si>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</si>
  <si>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</si>
  <si>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</si>
  <si>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</si>
  <si>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</si>
  <si>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</si>
  <si>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</si>
  <si>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</si>
  <si>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</si>
  <si>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</si>
  <si>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</si>
  <si>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</si>
  <si>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</si>
  <si>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</si>
  <si>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</si>
  <si>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</si>
  <si>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</si>
  <si>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</si>
  <si>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</si>
  <si>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</si>
  <si>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</si>
  <si>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</si>
  <si>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</si>
  <si>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</si>
  <si>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</si>
  <si>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</si>
  <si>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</si>
  <si>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</si>
  <si>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</si>
  <si>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</si>
  <si>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</si>
  <si>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</si>
  <si>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</si>
  <si>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</si>
  <si>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</si>
  <si>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</si>
  <si>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</si>
  <si>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</si>
  <si>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</si>
  <si>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</si>
  <si>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</si>
  <si>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</si>
  <si>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</si>
  <si>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</si>
  <si>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</si>
  <si>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</si>
  <si>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</si>
  <si>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</si>
  <si>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</si>
  <si>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</si>
  <si>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</si>
  <si>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</si>
  <si>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</si>
  <si>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</si>
  <si>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</si>
  <si>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</si>
  <si>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</si>
  <si>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</si>
  <si>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</si>
  <si>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</si>
  <si>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</si>
  <si>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</si>
  <si>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</si>
  <si>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</si>
  <si>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</si>
  <si>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</si>
  <si>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</si>
  <si>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</si>
  <si>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</si>
  <si>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</si>
  <si>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</si>
  <si>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</si>
  <si>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</si>
  <si>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</si>
  <si>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</si>
  <si>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</si>
  <si>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</si>
  <si>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</si>
  <si>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</si>
  <si>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</si>
  <si>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</si>
  <si>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</si>
  <si>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</si>
  <si>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</si>
  <si>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</si>
  <si>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</si>
  <si>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</si>
  <si>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</si>
  <si>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</si>
  <si>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</si>
  <si>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</si>
  <si>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</si>
  <si>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</si>
  <si>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</si>
  <si>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</si>
  <si>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</si>
  <si>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</si>
  <si>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</si>
  <si>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</si>
  <si>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</si>
  <si>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</si>
  <si>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</si>
  <si>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</si>
  <si>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</si>
  <si>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</si>
  <si>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</si>
  <si>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</si>
  <si>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</si>
  <si>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</si>
  <si>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</si>
  <si>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</si>
  <si>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</si>
  <si>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</si>
  <si>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</si>
  <si>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</si>
  <si>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</si>
  <si>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</si>
  <si>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</si>
  <si>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</si>
  <si>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</si>
  <si>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</si>
  <si>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</si>
  <si>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</si>
  <si>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</si>
  <si>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</si>
  <si>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</si>
  <si>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</si>
  <si>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</si>
  <si>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</si>
  <si>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</si>
  <si>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</si>
  <si>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</si>
  <si>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</si>
  <si>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</si>
  <si>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</si>
  <si>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</si>
  <si>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</si>
  <si>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</si>
  <si>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</si>
  <si>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</si>
  <si>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</si>
  <si>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</si>
  <si>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</si>
  <si>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</si>
  <si>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</si>
  <si>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</si>
  <si>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</si>
  <si>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</si>
  <si>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</si>
  <si>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</si>
  <si>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</si>
  <si>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</si>
  <si>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</si>
  <si>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</si>
  <si>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</si>
  <si>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</si>
  <si>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</si>
  <si>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</si>
  <si>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</si>
  <si>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</si>
  <si>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</si>
  <si>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</si>
  <si>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</si>
  <si>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</si>
  <si>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</si>
  <si>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</si>
  <si>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</si>
  <si>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</si>
  <si>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</si>
  <si>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</si>
  <si>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</si>
  <si>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</si>
  <si>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</si>
  <si>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</si>
  <si>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</si>
  <si>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</si>
  <si>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</si>
  <si>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</si>
  <si>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</si>
  <si>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</si>
  <si>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</si>
  <si>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</si>
  <si>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</si>
  <si>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</si>
  <si>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</si>
  <si>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</si>
  <si>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</si>
  <si>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</si>
  <si>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</si>
  <si>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</si>
  <si>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</si>
  <si>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</si>
  <si>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</si>
  <si>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</si>
  <si>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</si>
  <si>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</si>
  <si>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</si>
  <si>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</si>
  <si>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</si>
  <si>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</si>
  <si>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</si>
  <si>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</si>
  <si>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</si>
  <si>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</si>
  <si>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</si>
  <si>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</si>
  <si>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</si>
  <si>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</si>
  <si>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</si>
  <si>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</si>
  <si>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</si>
  <si>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</si>
  <si>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</si>
  <si>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</si>
  <si>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</si>
  <si>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</si>
  <si>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</si>
  <si>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</si>
  <si>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</si>
  <si>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</si>
  <si>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</si>
  <si>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</si>
  <si>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</si>
  <si>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</si>
  <si>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</si>
  <si>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</si>
  <si>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</si>
  <si>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</si>
  <si>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</si>
  <si>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</si>
  <si>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</si>
  <si>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</si>
  <si>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</si>
  <si>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</si>
  <si>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</si>
  <si>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</si>
  <si>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</si>
  <si>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</si>
  <si>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</si>
  <si>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</si>
  <si>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</si>
  <si>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</si>
  <si>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</si>
  <si>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</si>
  <si>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</si>
  <si>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</si>
  <si>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</si>
  <si>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</si>
  <si>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</si>
  <si>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</si>
  <si>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</si>
  <si>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</si>
  <si>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</si>
  <si>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</si>
  <si>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</si>
  <si>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</si>
  <si>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</si>
  <si>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</si>
  <si>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</si>
  <si>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</si>
  <si>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</si>
  <si>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</si>
  <si>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</si>
  <si>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</si>
  <si>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</si>
  <si>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</si>
  <si>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</si>
  <si>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</si>
  <si>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</si>
  <si>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</si>
  <si>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</si>
  <si>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</si>
  <si>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</si>
  <si>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</si>
  <si>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</si>
  <si>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</si>
  <si>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</si>
  <si>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</si>
  <si>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</si>
  <si>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</si>
  <si>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</si>
  <si>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</si>
  <si>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</si>
  <si>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</si>
  <si>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</si>
  <si>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</si>
  <si>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</si>
  <si>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</si>
  <si>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</si>
  <si>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</si>
  <si>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</si>
  <si>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</si>
  <si>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</si>
  <si>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</si>
  <si>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</si>
  <si>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</si>
  <si>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</si>
  <si>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</si>
  <si>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</si>
  <si>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</si>
  <si>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</si>
  <si>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</si>
  <si>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</si>
  <si>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</si>
  <si>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</si>
  <si>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</si>
  <si>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</si>
  <si>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</si>
  <si>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</si>
  <si>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</si>
  <si>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</si>
  <si>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</si>
  <si>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</si>
  <si>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</si>
  <si>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</si>
  <si>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</si>
  <si>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</si>
  <si>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</si>
  <si>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</si>
  <si>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</si>
  <si>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</si>
  <si>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</si>
  <si>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</si>
  <si>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</si>
  <si>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</si>
  <si>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</si>
  <si>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</si>
  <si>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</si>
  <si>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</si>
  <si>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</si>
  <si>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</si>
  <si>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</si>
  <si>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</si>
  <si>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</si>
  <si>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</si>
  <si>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</si>
  <si>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</si>
  <si>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</si>
  <si>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</si>
  <si>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</si>
  <si>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</si>
  <si>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</si>
  <si>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</si>
  <si>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</si>
  <si>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</si>
  <si>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</si>
  <si>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</si>
  <si>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</si>
  <si>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</si>
  <si>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</si>
  <si>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</si>
  <si>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</si>
  <si>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</si>
  <si>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</si>
  <si>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</si>
  <si>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</si>
  <si>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</si>
  <si>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</si>
  <si>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</si>
  <si>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</si>
  <si>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</si>
  <si>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</si>
  <si>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</si>
  <si>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</si>
  <si>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</si>
  <si>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</si>
  <si>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</si>
  <si>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</si>
  <si>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</si>
  <si>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</si>
  <si>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</si>
  <si>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</si>
  <si>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</si>
  <si>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</si>
  <si>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</si>
  <si>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</si>
  <si>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</si>
  <si>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</si>
  <si>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</si>
  <si>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</si>
  <si>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</si>
  <si>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</si>
  <si>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</si>
  <si>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</si>
  <si>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</si>
  <si>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</si>
  <si>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</si>
  <si>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</si>
  <si>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</si>
  <si>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</si>
  <si>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</si>
  <si>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</si>
  <si>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</si>
  <si>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</si>
  <si>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</si>
  <si>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</si>
  <si>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</si>
  <si>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</si>
  <si>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</si>
  <si>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</si>
  <si>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</si>
  <si>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</si>
  <si>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</si>
  <si>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</si>
  <si>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</si>
  <si>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</si>
  <si>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</si>
  <si>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</si>
  <si>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</si>
  <si>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</si>
  <si>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</si>
  <si>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</si>
  <si>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</si>
  <si>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</si>
  <si>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</si>
  <si>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</si>
  <si>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</si>
  <si>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</si>
  <si>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</si>
  <si>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</si>
  <si>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</si>
  <si>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</si>
  <si>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</si>
  <si>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</si>
  <si>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</si>
  <si>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</si>
  <si>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</si>
  <si>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</si>
  <si>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</si>
  <si>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</si>
  <si>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</si>
  <si>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</si>
  <si>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</si>
  <si>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</si>
  <si>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</si>
  <si>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</si>
  <si>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</si>
  <si>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</si>
  <si>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</si>
  <si>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</si>
  <si>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</si>
  <si>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</si>
  <si>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</si>
  <si>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</si>
  <si>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</si>
  <si>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</si>
  <si>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</si>
  <si>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</si>
  <si>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</si>
  <si>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</si>
  <si>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</si>
  <si>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</si>
  <si>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</si>
  <si>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</si>
  <si>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</si>
  <si>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</si>
  <si>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</si>
  <si>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</si>
  <si>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</si>
  <si>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</si>
  <si>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</si>
  <si>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</si>
  <si>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</si>
  <si>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</si>
  <si>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</si>
  <si>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</si>
  <si>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</si>
  <si>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</si>
  <si>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</si>
  <si>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</si>
  <si>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</si>
  <si>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</si>
  <si>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</si>
  <si>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</si>
  <si>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</si>
  <si>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</si>
  <si>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</si>
  <si>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</si>
  <si>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</si>
  <si>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</si>
  <si>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</si>
  <si>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</si>
  <si>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</si>
  <si>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</si>
  <si>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</si>
  <si>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</si>
  <si>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</si>
  <si>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</si>
  <si>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</si>
  <si>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</si>
  <si>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</si>
  <si>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</si>
  <si>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</si>
  <si>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</si>
  <si>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</si>
  <si>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</si>
  <si>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</si>
  <si>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</si>
  <si>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</si>
  <si>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</si>
  <si>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</si>
  <si>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</si>
  <si>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</si>
  <si>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</si>
  <si>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</si>
  <si>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</si>
  <si>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</si>
  <si>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</si>
  <si>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</si>
  <si>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</si>
  <si>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</si>
  <si>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</si>
  <si>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</si>
  <si>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</si>
  <si>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</si>
  <si>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</si>
  <si>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</si>
  <si>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</si>
  <si>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</si>
  <si>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</si>
  <si>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</si>
  <si>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</si>
  <si>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</si>
  <si>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</si>
  <si>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</si>
  <si>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</si>
  <si>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</si>
  <si>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</si>
  <si>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</si>
  <si>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</si>
  <si>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</si>
  <si>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</si>
  <si>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</si>
  <si>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</si>
  <si>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</si>
  <si>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</si>
  <si>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</si>
  <si>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</si>
  <si>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</si>
  <si>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</si>
  <si>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</si>
  <si>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</si>
  <si>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</si>
  <si>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</si>
  <si>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</si>
  <si>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</si>
  <si>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</si>
  <si>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</si>
  <si>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</si>
  <si>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</si>
  <si>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</si>
  <si>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</si>
  <si>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</si>
  <si>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</si>
  <si>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</si>
  <si>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</si>
  <si>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</si>
  <si>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</si>
  <si>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</si>
  <si>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</si>
  <si>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</si>
  <si>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</si>
  <si>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</si>
  <si>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</si>
  <si>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</si>
  <si>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</si>
  <si>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</si>
  <si>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</si>
  <si>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</si>
  <si>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</si>
  <si>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</si>
  <si>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</si>
  <si>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</si>
  <si>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</si>
  <si>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</si>
  <si>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</si>
  <si>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</si>
  <si>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</si>
  <si>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</si>
  <si>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</si>
  <si>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</si>
  <si>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</si>
  <si>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</si>
  <si>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</si>
  <si>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</si>
  <si>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</si>
  <si>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</si>
  <si>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</si>
  <si>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</si>
  <si>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</si>
  <si>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</si>
  <si>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</si>
  <si>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</si>
  <si>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</si>
  <si>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</si>
  <si>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</si>
  <si>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</si>
  <si>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</si>
  <si>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</si>
  <si>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</si>
  <si>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</si>
  <si>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</si>
  <si>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</si>
  <si>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</si>
  <si>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</si>
  <si>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</si>
  <si>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</si>
  <si>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</si>
  <si>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</si>
  <si>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</si>
  <si>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</si>
  <si>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</si>
  <si>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</si>
  <si>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</si>
  <si>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</si>
  <si>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</si>
  <si>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</si>
  <si>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</si>
  <si>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</si>
  <si>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</si>
  <si>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</si>
  <si>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</si>
  <si>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</si>
  <si>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</si>
  <si>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</si>
  <si>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</si>
  <si>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</si>
  <si>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</si>
  <si>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</si>
  <si>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</si>
  <si>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</si>
  <si>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</si>
  <si>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</si>
  <si>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</si>
  <si>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</si>
  <si>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</si>
  <si>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</si>
  <si>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</si>
  <si>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</si>
  <si>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</si>
  <si>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</si>
  <si>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</si>
  <si>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</si>
  <si>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</si>
  <si>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</si>
  <si>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</si>
  <si>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</si>
  <si>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</si>
  <si>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</si>
  <si>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</si>
  <si>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</si>
  <si>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</si>
  <si>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</si>
  <si>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</si>
  <si>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</si>
  <si>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</si>
  <si>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</si>
  <si>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</si>
  <si>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</si>
  <si>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</si>
  <si>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</si>
  <si>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</si>
  <si>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</si>
  <si>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</si>
  <si>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</si>
  <si>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</si>
  <si>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</si>
  <si>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</si>
  <si>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</si>
  <si>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</si>
  <si>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</si>
  <si>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</si>
  <si>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</si>
  <si>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</si>
  <si>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</si>
  <si>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</si>
  <si>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</si>
  <si>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</si>
  <si>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</si>
  <si>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</si>
  <si>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</si>
  <si>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</si>
  <si>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</si>
  <si>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</si>
  <si>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</si>
  <si>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</si>
  <si>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</si>
  <si>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</si>
  <si>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</si>
  <si>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</si>
  <si>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</si>
  <si>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</si>
  <si>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</si>
  <si>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</si>
  <si>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</si>
  <si>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</si>
  <si>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</si>
  <si>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</si>
  <si>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</si>
  <si>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</si>
  <si>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</si>
  <si>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</si>
  <si>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</si>
  <si>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</si>
  <si>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</si>
  <si>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</si>
  <si>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</si>
  <si>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</si>
  <si>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</si>
  <si>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</si>
  <si>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</si>
  <si>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</si>
  <si>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</si>
  <si>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</si>
  <si>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</si>
  <si>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</si>
  <si>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</si>
  <si>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</si>
  <si>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</si>
  <si>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</si>
  <si>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</si>
  <si>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</si>
  <si>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</si>
  <si>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</si>
  <si>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</si>
  <si>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</si>
  <si>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</si>
  <si>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</si>
  <si>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</si>
  <si>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</si>
  <si>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</si>
  <si>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</si>
  <si>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</si>
  <si>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</si>
  <si>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</si>
  <si>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</si>
  <si>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</si>
  <si>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</si>
  <si>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</si>
  <si>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</si>
  <si>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</si>
  <si>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</si>
  <si>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</si>
  <si>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</si>
  <si>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</si>
  <si>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</si>
  <si>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</si>
  <si>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</si>
  <si>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</si>
  <si>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</si>
  <si>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</si>
  <si>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</si>
  <si>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</si>
  <si>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</si>
  <si>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</si>
  <si>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</si>
  <si>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</si>
  <si>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</si>
  <si>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</si>
  <si>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</si>
  <si>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</si>
  <si>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</si>
  <si>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</si>
  <si>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</si>
  <si>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</si>
  <si>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</si>
  <si>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</si>
  <si>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</si>
  <si>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</si>
  <si>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</si>
  <si>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</si>
  <si>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</si>
  <si>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</si>
  <si>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</si>
  <si>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</si>
  <si>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</si>
  <si>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</si>
  <si>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</si>
  <si>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</si>
  <si>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</si>
  <si>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</si>
  <si>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</si>
  <si>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</si>
  <si>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</si>
  <si>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</si>
  <si>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</si>
  <si>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</si>
  <si>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</si>
  <si>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</si>
  <si>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</si>
  <si>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</si>
  <si>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</si>
  <si>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</si>
  <si>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</si>
  <si>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</si>
  <si>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</si>
  <si>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</si>
  <si>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</si>
  <si>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</si>
  <si>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</si>
  <si>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</si>
  <si>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</si>
  <si>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</si>
  <si>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</si>
  <si>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</si>
  <si>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</si>
  <si>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</si>
  <si>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</si>
  <si>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</si>
  <si>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</si>
  <si>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</si>
  <si>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</si>
  <si>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</si>
  <si>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</si>
  <si>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</si>
  <si>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</si>
  <si>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</si>
  <si>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</si>
  <si>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</si>
  <si>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</si>
  <si>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</si>
  <si>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</si>
  <si>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</si>
  <si>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</si>
  <si>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</si>
  <si>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</si>
  <si>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</si>
  <si>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</si>
  <si>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</si>
  <si>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</si>
  <si>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</si>
  <si>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</si>
  <si>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</si>
  <si>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</si>
  <si>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</si>
  <si>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</si>
  <si>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</si>
  <si>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</si>
  <si>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</si>
  <si>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</si>
  <si>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</si>
  <si>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</si>
  <si>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</si>
  <si>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</si>
  <si>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</si>
  <si>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</si>
  <si>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</si>
  <si>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</si>
  <si>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</si>
  <si>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</si>
  <si>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</si>
  <si>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</si>
  <si>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</si>
  <si>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</si>
  <si>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</si>
  <si>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</si>
  <si>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</si>
  <si>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</si>
  <si>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</si>
  <si>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</si>
  <si>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</si>
  <si>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</si>
  <si>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</si>
  <si>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</si>
  <si>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</si>
  <si>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</si>
  <si>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</si>
  <si>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</si>
  <si>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</si>
  <si>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</si>
  <si>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</si>
  <si>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</si>
  <si>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</si>
  <si>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</si>
  <si>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</si>
  <si>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</si>
  <si>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</si>
  <si>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</si>
  <si>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</si>
  <si>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</si>
  <si>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</si>
  <si>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</si>
  <si>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</si>
  <si>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</si>
  <si>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</si>
  <si>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</si>
  <si>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</si>
  <si>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</si>
  <si>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</si>
  <si>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</si>
  <si>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</si>
  <si>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</si>
  <si>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</si>
  <si>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</si>
  <si>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</si>
  <si>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</si>
  <si>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</si>
  <si>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</si>
  <si>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</si>
  <si>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</si>
  <si>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</si>
  <si>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</si>
  <si>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</si>
  <si>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</si>
  <si>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</si>
  <si>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</si>
  <si>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</si>
  <si>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</si>
  <si>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</si>
  <si>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</si>
  <si>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</si>
  <si>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</si>
  <si>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</si>
  <si>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</si>
  <si>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</si>
  <si>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</si>
  <si>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</si>
  <si>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</si>
  <si>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</si>
  <si>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</si>
  <si>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</si>
  <si>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</si>
  <si>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</si>
  <si>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</si>
  <si>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</si>
  <si>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</si>
  <si>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</si>
  <si>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</si>
  <si>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</si>
  <si>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</si>
  <si>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</si>
  <si>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</si>
  <si>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</si>
  <si>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</si>
  <si>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</si>
  <si>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</si>
  <si>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</si>
  <si>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</si>
  <si>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</si>
  <si>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</si>
  <si>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</si>
  <si>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</si>
  <si>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</si>
  <si>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</si>
  <si>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</si>
  <si>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</si>
  <si>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</si>
  <si>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</si>
  <si>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</si>
  <si>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</si>
  <si>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</si>
  <si>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</si>
  <si>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</si>
  <si>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</si>
  <si>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</si>
  <si>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</si>
  <si>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</si>
  <si>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</si>
  <si>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</si>
  <si>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</si>
  <si>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</si>
  <si>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</si>
  <si>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</si>
  <si>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</si>
  <si>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</si>
  <si>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</si>
  <si>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</si>
  <si>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</si>
  <si>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</si>
  <si>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</si>
  <si>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</si>
  <si>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</si>
  <si>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</si>
  <si>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</si>
  <si>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</si>
  <si>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</si>
  <si>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</si>
  <si>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</si>
  <si>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</si>
  <si>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</si>
  <si>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</si>
  <si>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</si>
  <si>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</si>
  <si>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</si>
  <si>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</si>
  <si>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</si>
  <si>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</si>
  <si>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</si>
  <si>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</si>
  <si>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</si>
  <si>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</si>
  <si>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</si>
  <si>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</si>
  <si>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</si>
  <si>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</si>
  <si>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</si>
  <si>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</si>
  <si>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</si>
  <si>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</si>
  <si>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</si>
  <si>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</si>
  <si>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</si>
  <si>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</si>
  <si>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</si>
  <si>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</si>
  <si>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</si>
  <si>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</si>
  <si>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</si>
  <si>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</si>
  <si>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</si>
  <si>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</si>
  <si>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</si>
  <si>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</si>
  <si>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</si>
  <si>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</si>
  <si>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</si>
  <si>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</si>
  <si>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</si>
  <si>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</si>
  <si>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</si>
  <si>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</si>
  <si>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</si>
  <si>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</si>
  <si>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</si>
  <si>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</si>
  <si>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</si>
  <si>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</si>
  <si>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</si>
  <si>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</si>
  <si>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</si>
  <si>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</si>
  <si>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</si>
  <si>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</si>
  <si>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</si>
  <si>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</si>
  <si>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</si>
  <si>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</si>
  <si>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</si>
  <si>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</si>
  <si>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</si>
  <si>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</si>
  <si>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</si>
  <si>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</si>
  <si>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</si>
  <si>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</si>
  <si>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</si>
  <si>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</si>
  <si>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</si>
  <si>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</si>
  <si>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</si>
  <si>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</si>
  <si>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</si>
  <si>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</si>
  <si>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</si>
  <si>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</si>
  <si>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</si>
  <si>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</si>
  <si>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</si>
  <si>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</si>
  <si>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</si>
  <si>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</si>
  <si>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</si>
  <si>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</si>
  <si>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</si>
  <si>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</si>
  <si>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</si>
  <si>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</si>
  <si>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</si>
  <si>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</si>
  <si>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</si>
  <si>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</si>
  <si>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</si>
  <si>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</si>
  <si>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</si>
  <si>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</si>
  <si>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</si>
  <si>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</si>
  <si>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</si>
  <si>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</si>
  <si>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</si>
  <si>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</si>
  <si>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</si>
  <si>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</si>
  <si>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</si>
  <si>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</si>
  <si>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</si>
  <si>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</si>
  <si>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</si>
  <si>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</si>
  <si>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</si>
  <si>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</si>
  <si>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</si>
  <si>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</si>
  <si>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</si>
  <si>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</si>
  <si>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</si>
  <si>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</si>
  <si>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</si>
  <si>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</si>
  <si>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</si>
  <si>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</si>
  <si>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</si>
  <si>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</si>
  <si>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</si>
  <si>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</si>
  <si>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</si>
  <si>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</si>
  <si>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</si>
  <si>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</si>
  <si>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</si>
  <si>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</si>
  <si>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</si>
  <si>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</si>
  <si>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</si>
  <si>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</si>
  <si>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</si>
  <si>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</si>
  <si>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</si>
  <si>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</si>
  <si>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</si>
  <si>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</si>
  <si>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</si>
  <si>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</si>
  <si>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</si>
  <si>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</si>
  <si>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</si>
  <si>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</si>
  <si>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</si>
  <si>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</si>
  <si>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</si>
  <si>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</si>
  <si>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</si>
  <si>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</si>
  <si>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</si>
  <si>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</si>
  <si>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</si>
  <si>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</si>
  <si>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</si>
  <si>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</si>
  <si>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</si>
  <si>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</si>
  <si>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</si>
  <si>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</si>
  <si>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</si>
  <si>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</si>
  <si>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</si>
  <si>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</si>
  <si>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</si>
  <si>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</si>
  <si>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</si>
  <si>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</si>
  <si>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</si>
  <si>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</si>
  <si>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</si>
  <si>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</si>
  <si>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</si>
  <si>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</si>
  <si>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</si>
  <si>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</si>
  <si>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</si>
  <si>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</si>
  <si>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</si>
  <si>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</si>
  <si>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</si>
  <si>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</si>
  <si>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</si>
  <si>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</si>
  <si>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</si>
  <si>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</si>
  <si>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</si>
  <si>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</si>
  <si>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</si>
  <si>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</si>
  <si>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</si>
  <si>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</si>
  <si>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</si>
  <si>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</si>
  <si>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</si>
  <si>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</si>
  <si>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</si>
  <si>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</si>
  <si>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</si>
  <si>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</si>
  <si>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</si>
  <si>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</si>
  <si>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</si>
  <si>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</si>
  <si>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</si>
  <si>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</si>
  <si>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</si>
  <si>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</si>
  <si>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</si>
  <si>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</si>
  <si>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</si>
  <si>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</si>
  <si>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</si>
  <si>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</si>
  <si>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</si>
  <si>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</si>
  <si>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</si>
  <si>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</si>
  <si>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</si>
  <si>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</si>
  <si>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</si>
  <si>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</si>
  <si>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</si>
  <si>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</si>
  <si>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</si>
  <si>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</si>
  <si>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</si>
  <si>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</si>
  <si>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</si>
  <si>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</si>
  <si>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</si>
  <si>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</si>
  <si>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</si>
  <si>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</si>
  <si>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</si>
  <si>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</si>
  <si>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</si>
  <si>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</si>
  <si>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</si>
  <si>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</si>
  <si>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</si>
  <si>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</si>
  <si>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</si>
  <si>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</si>
  <si>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</si>
  <si>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</si>
  <si>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</si>
  <si>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</si>
  <si>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</si>
  <si>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</si>
  <si>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</si>
  <si>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</si>
  <si>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</si>
  <si>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</si>
  <si>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</si>
  <si>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</si>
  <si>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</si>
  <si>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</si>
  <si>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</si>
  <si>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</si>
  <si>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</si>
  <si>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</si>
  <si>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</si>
  <si>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</si>
  <si>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</si>
  <si>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</si>
  <si>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</si>
  <si>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</si>
  <si>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</si>
  <si>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</si>
  <si>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</si>
  <si>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</si>
  <si>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</si>
  <si>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</si>
  <si>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</si>
  <si>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</si>
  <si>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</si>
  <si>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</si>
  <si>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</si>
  <si>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</si>
  <si>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</si>
  <si>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</si>
  <si>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</si>
  <si>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</si>
  <si>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</si>
  <si>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</si>
  <si>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</si>
  <si>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</si>
  <si>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</si>
  <si>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</si>
  <si>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</si>
  <si>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</si>
  <si>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</si>
  <si>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</si>
  <si>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</si>
  <si>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</si>
  <si>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</si>
  <si>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</si>
  <si>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</si>
  <si>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</si>
  <si>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</si>
  <si>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</si>
  <si>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</si>
  <si>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</si>
  <si>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</si>
  <si>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</si>
  <si>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</si>
  <si>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</si>
  <si>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</si>
  <si>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</si>
  <si>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</si>
  <si>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</si>
  <si>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</si>
  <si>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</si>
  <si>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</si>
  <si>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</si>
  <si>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</si>
  <si>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</si>
  <si>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</si>
  <si>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</si>
  <si>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</si>
  <si>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</si>
  <si>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</si>
  <si>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</si>
  <si>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</si>
  <si>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</si>
  <si>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</si>
  <si>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</si>
  <si>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</si>
  <si>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</si>
  <si>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</si>
  <si>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</si>
  <si>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</si>
  <si>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</si>
  <si>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</si>
  <si>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</si>
  <si>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</si>
  <si>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</si>
  <si>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</si>
  <si>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</si>
  <si>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</si>
  <si>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</si>
  <si>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</si>
  <si>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</si>
  <si>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</si>
  <si>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</si>
  <si>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</si>
  <si>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</si>
  <si>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</si>
  <si>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</si>
  <si>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</si>
  <si>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</si>
  <si>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</si>
  <si>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</si>
  <si>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</si>
  <si>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</si>
  <si>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</si>
  <si>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</si>
  <si>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</si>
  <si>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</si>
  <si>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</si>
  <si>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</si>
  <si>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</si>
  <si>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</si>
  <si>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</si>
  <si>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</si>
  <si>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</si>
  <si>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</si>
  <si>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</si>
  <si>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</si>
  <si>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</si>
  <si>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</si>
  <si>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</si>
  <si>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</si>
  <si>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</si>
  <si>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</si>
  <si>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</si>
  <si>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</si>
  <si>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</si>
  <si>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</si>
  <si>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</si>
  <si>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</si>
  <si>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</si>
  <si>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</si>
  <si>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</si>
  <si>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</si>
  <si>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</si>
  <si>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</si>
  <si>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</si>
  <si>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</si>
  <si>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</si>
  <si>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</si>
  <si>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</si>
  <si>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</si>
  <si>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</si>
  <si>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</si>
  <si>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</si>
  <si>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</si>
  <si>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</si>
  <si>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</si>
  <si>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</si>
  <si>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</si>
  <si>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</si>
  <si>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</si>
  <si>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</si>
  <si>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</si>
  <si>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</si>
  <si>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</si>
  <si>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</si>
  <si>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</si>
  <si>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</si>
  <si>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</si>
  <si>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</si>
  <si>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</si>
  <si>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</si>
  <si>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</si>
  <si>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</si>
  <si>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</si>
  <si>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</si>
  <si>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</si>
  <si>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</si>
  <si>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</si>
  <si>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</si>
  <si>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</si>
  <si>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</si>
  <si>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</si>
  <si>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</si>
  <si>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</si>
  <si>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</si>
  <si>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</si>
  <si>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</si>
  <si>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</si>
  <si>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</si>
  <si>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</si>
  <si>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</si>
  <si>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</si>
  <si>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</si>
  <si>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</si>
  <si>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</si>
  <si>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</si>
  <si>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</si>
  <si>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</si>
  <si>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</si>
  <si>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</si>
  <si>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</si>
  <si>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</si>
  <si>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</si>
  <si>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</si>
  <si>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</si>
  <si>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</si>
  <si>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</si>
  <si>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</si>
  <si>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</si>
  <si>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</si>
  <si>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</si>
  <si>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</si>
  <si>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</si>
  <si>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</si>
  <si>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</si>
  <si>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</si>
  <si>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</si>
  <si>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</si>
  <si>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</si>
  <si>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</si>
  <si>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</si>
  <si>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</si>
  <si>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</si>
  <si>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</si>
  <si>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</si>
  <si>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</si>
  <si>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</si>
  <si>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</si>
  <si>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</si>
  <si>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</si>
  <si>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</si>
  <si>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</si>
  <si>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</si>
  <si>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</si>
  <si>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</si>
  <si>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</si>
  <si>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</si>
  <si>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</si>
  <si>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</si>
  <si>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</si>
  <si>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</si>
  <si>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</si>
  <si>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</si>
  <si>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</si>
  <si>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</si>
  <si>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</si>
  <si>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</si>
  <si>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</si>
  <si>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</si>
  <si>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</si>
  <si>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</si>
  <si>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</si>
  <si>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</si>
  <si>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</si>
  <si>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</si>
  <si>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</si>
  <si>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</si>
  <si>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</si>
  <si>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</si>
  <si>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</si>
  <si>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</si>
  <si>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</si>
  <si>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</si>
  <si>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</si>
  <si>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</si>
  <si>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</si>
  <si>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</si>
  <si>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</si>
  <si>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</si>
  <si>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</si>
  <si>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</si>
  <si>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</si>
  <si>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</si>
  <si>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</si>
  <si>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</si>
  <si>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</si>
  <si>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</si>
  <si>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</si>
  <si>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</si>
  <si>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</si>
  <si>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</si>
  <si>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</si>
  <si>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</si>
  <si>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</si>
  <si>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</si>
  <si>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</si>
  <si>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</si>
  <si>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</si>
  <si>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</si>
  <si>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</si>
  <si>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</si>
  <si>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</si>
  <si>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</si>
  <si>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</si>
  <si>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</si>
  <si>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</si>
  <si>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</si>
  <si>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</si>
  <si>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</si>
  <si>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</si>
  <si>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</si>
  <si>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</si>
  <si>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</si>
  <si>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</si>
  <si>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</si>
  <si>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</si>
  <si>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</si>
  <si>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</si>
  <si>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</si>
  <si>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</si>
  <si>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</si>
  <si>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</si>
  <si>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</si>
  <si>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</si>
  <si>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</si>
  <si>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</si>
  <si>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</si>
  <si>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</si>
  <si>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</si>
  <si>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</si>
  <si>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</si>
  <si>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</si>
  <si>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</si>
  <si>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</si>
  <si>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</si>
  <si>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</si>
  <si>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</si>
  <si>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</si>
  <si>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</si>
  <si>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</si>
  <si>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</si>
  <si>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</si>
  <si>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</si>
  <si>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</si>
  <si>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</si>
  <si>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</si>
  <si>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</si>
  <si>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</si>
  <si>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</si>
  <si>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</si>
  <si>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</si>
  <si>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</si>
  <si>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</si>
  <si>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</si>
  <si>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</si>
  <si>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</si>
  <si>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</si>
  <si>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</si>
  <si>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</si>
  <si>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</si>
  <si>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</si>
  <si>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</si>
  <si>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</si>
  <si>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</si>
  <si>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</si>
  <si>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</si>
  <si>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</si>
  <si>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</si>
  <si>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</si>
  <si>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</si>
  <si>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</si>
  <si>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</si>
  <si>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</si>
  <si>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</si>
  <si>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</si>
  <si>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</si>
  <si>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</si>
  <si>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</si>
  <si>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</si>
  <si>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</si>
  <si>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</si>
  <si>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</si>
  <si>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</si>
  <si>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</si>
  <si>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</si>
  <si>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</si>
  <si>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</si>
  <si>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</si>
  <si>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</si>
  <si>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</si>
  <si>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</si>
  <si>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</si>
  <si>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</si>
  <si>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</si>
  <si>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</si>
  <si>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</si>
  <si>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</si>
  <si>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</si>
  <si>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</si>
  <si>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</si>
  <si>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</si>
  <si>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</si>
  <si>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</si>
  <si>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</si>
  <si>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</si>
  <si>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</si>
  <si>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</si>
  <si>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</si>
  <si>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</si>
  <si>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</si>
  <si>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</si>
  <si>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</si>
  <si>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</si>
  <si>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</si>
  <si>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</si>
  <si>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</si>
  <si>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</si>
  <si>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</si>
  <si>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</si>
  <si>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</si>
  <si>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</si>
  <si>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</si>
  <si>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</si>
  <si>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</si>
  <si>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</si>
  <si>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</si>
  <si>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</si>
  <si>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</si>
  <si>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</si>
  <si>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</si>
  <si>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</si>
  <si>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</si>
  <si>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</si>
  <si>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</si>
  <si>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</si>
  <si>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</si>
  <si>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</si>
  <si>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</si>
  <si>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</si>
  <si>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</si>
  <si>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</si>
  <si>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</si>
  <si>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</si>
  <si>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</si>
  <si>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</si>
  <si>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</si>
  <si>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</si>
  <si>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</si>
  <si>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</si>
  <si>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</si>
  <si>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</si>
  <si>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</si>
  <si>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</si>
  <si>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</si>
  <si>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</si>
  <si>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</si>
  <si>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</si>
  <si>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</si>
  <si>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</si>
  <si>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</si>
  <si>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</si>
  <si>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</si>
  <si>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</si>
  <si>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</si>
  <si>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</si>
  <si>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</si>
  <si>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</si>
  <si>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</si>
  <si>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</si>
  <si>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</si>
  <si>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</si>
  <si>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</si>
  <si>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</si>
  <si>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</si>
  <si>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</si>
  <si>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</si>
  <si>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</si>
  <si>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</si>
  <si>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</si>
  <si>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</si>
  <si>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</si>
  <si>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</si>
  <si>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</si>
  <si>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</si>
  <si>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</si>
  <si>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</si>
  <si>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</si>
  <si>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</si>
  <si>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</si>
  <si>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</si>
  <si>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</si>
  <si>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</si>
  <si>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</si>
  <si>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</si>
  <si>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</si>
  <si>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</si>
  <si>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</si>
  <si>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</si>
  <si>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</si>
  <si>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</si>
  <si>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</si>
  <si>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</si>
  <si>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</si>
  <si>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</si>
  <si>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</si>
  <si>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</si>
  <si>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</si>
  <si>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</si>
  <si>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</si>
  <si>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</si>
  <si>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</si>
  <si>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</si>
  <si>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</si>
  <si>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</si>
  <si>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</si>
  <si>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</si>
  <si>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</si>
  <si>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</si>
  <si>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</si>
  <si>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</si>
  <si>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</si>
  <si>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</si>
  <si>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</si>
  <si>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</si>
  <si>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</si>
  <si>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</si>
  <si>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</si>
  <si>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</si>
  <si>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</si>
  <si>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</si>
  <si>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</si>
  <si>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</si>
  <si>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</si>
  <si>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</si>
  <si>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</si>
  <si>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</si>
  <si>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</si>
  <si>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</si>
  <si>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</si>
  <si>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</si>
  <si>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</si>
  <si>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</si>
  <si>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</si>
  <si>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</si>
  <si>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</si>
  <si>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</si>
  <si>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</si>
  <si>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</si>
  <si>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</si>
  <si>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</si>
  <si>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</si>
  <si>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</si>
  <si>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</si>
  <si>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</si>
  <si>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</si>
  <si>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</si>
  <si>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</si>
  <si>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</si>
  <si>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</si>
  <si>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</si>
  <si>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</si>
  <si>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</si>
  <si>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</si>
  <si>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</si>
  <si>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</si>
  <si>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</si>
  <si>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</si>
  <si>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</si>
  <si>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</si>
  <si>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</si>
  <si>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</si>
  <si>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</si>
  <si>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</si>
  <si>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</si>
  <si>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</si>
  <si>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</si>
  <si>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</si>
  <si>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</si>
  <si>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</si>
  <si>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</si>
  <si>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</si>
  <si>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</si>
  <si>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</si>
  <si>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</si>
  <si>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</si>
  <si>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</si>
  <si>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</si>
  <si>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</si>
  <si>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</si>
  <si>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</si>
  <si>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</si>
  <si>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</si>
  <si>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</si>
  <si>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</si>
  <si>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</si>
  <si>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</si>
  <si>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</si>
  <si>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</si>
  <si>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</si>
  <si>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</si>
  <si>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</si>
  <si>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</si>
  <si>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</si>
  <si>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</si>
  <si>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</si>
  <si>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</si>
  <si>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</si>
  <si>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</si>
  <si>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</si>
  <si>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</si>
  <si>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</si>
  <si>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</si>
  <si>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</si>
  <si>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</si>
  <si>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</si>
  <si>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</si>
  <si>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</si>
  <si>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</si>
  <si>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</si>
  <si>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</si>
  <si>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</si>
  <si>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</si>
  <si>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</si>
  <si>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</si>
  <si>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</si>
  <si>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</si>
  <si>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</si>
  <si>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</si>
  <si>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</si>
  <si>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</si>
  <si>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</si>
  <si>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</si>
  <si>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</si>
  <si>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</si>
  <si>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</si>
  <si>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</si>
  <si>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</si>
  <si>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</si>
  <si>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</si>
  <si>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</si>
  <si>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</si>
  <si>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</si>
  <si>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</si>
  <si>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</si>
  <si>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</si>
  <si>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</si>
  <si>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</si>
  <si>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</si>
  <si>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</si>
  <si>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</si>
  <si>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</si>
  <si>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</si>
  <si>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</si>
  <si>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</si>
  <si>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</si>
  <si>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</si>
  <si>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</si>
  <si>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</si>
  <si>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</si>
  <si>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</si>
  <si>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</si>
  <si>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</si>
  <si>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</si>
  <si>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</si>
  <si>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</si>
  <si>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</si>
  <si>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</si>
  <si>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</si>
  <si>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</si>
  <si>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</si>
  <si>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</si>
  <si>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</si>
  <si>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</si>
  <si>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</si>
  <si>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</si>
  <si>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</si>
  <si>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</si>
  <si>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</si>
  <si>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</si>
  <si>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</si>
  <si>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</si>
  <si>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</si>
  <si>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</si>
  <si>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</si>
  <si>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</si>
  <si>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</si>
  <si>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</si>
  <si>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</si>
  <si>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</si>
  <si>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</si>
  <si>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</si>
  <si>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</si>
  <si>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</si>
  <si>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</si>
  <si>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</si>
  <si>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</si>
  <si>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</si>
  <si>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</si>
  <si>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</si>
  <si>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</si>
  <si>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</si>
  <si>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</si>
  <si>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</si>
  <si>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</si>
  <si>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</si>
  <si>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</si>
  <si>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</si>
  <si>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</si>
  <si>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</si>
  <si>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</si>
  <si>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</si>
  <si>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</si>
  <si>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</si>
  <si>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</si>
  <si>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</si>
  <si>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</si>
  <si>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</si>
  <si>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</si>
  <si>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</si>
  <si>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</si>
  <si>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</si>
  <si>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</si>
  <si>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</si>
  <si>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</si>
  <si>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</si>
  <si>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</si>
  <si>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</si>
  <si>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</si>
  <si>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</si>
  <si>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</si>
  <si>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</si>
  <si>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</si>
  <si>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</si>
  <si>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</si>
  <si>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</si>
  <si>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</si>
  <si>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</si>
  <si>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</si>
  <si>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</si>
  <si>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</si>
  <si>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</si>
  <si>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</si>
  <si>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</si>
  <si>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</si>
  <si>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</si>
  <si>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</si>
  <si>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</si>
  <si>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</si>
  <si>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</si>
  <si>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</si>
  <si>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</si>
  <si>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</si>
  <si>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</si>
  <si>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</si>
  <si>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</si>
  <si>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</si>
  <si>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</si>
  <si>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</si>
  <si>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</si>
  <si>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</si>
  <si>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</si>
  <si>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</si>
  <si>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</si>
  <si>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</si>
  <si>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</si>
  <si>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</si>
  <si>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</si>
  <si>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</si>
  <si>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</si>
  <si>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</si>
  <si>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</si>
  <si>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</si>
  <si>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</si>
  <si>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</si>
  <si>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</si>
  <si>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</si>
  <si>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</si>
  <si>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</si>
  <si>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</si>
  <si>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</si>
  <si>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</si>
  <si>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</si>
  <si>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</si>
  <si>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</si>
  <si>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</si>
  <si>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</si>
  <si>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</si>
  <si>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</si>
  <si>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</si>
  <si>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</si>
  <si>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</si>
  <si>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</si>
  <si>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</si>
  <si>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</si>
  <si>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</si>
  <si>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</si>
  <si>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</si>
  <si>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</si>
  <si>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</si>
  <si>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</si>
  <si>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</si>
  <si>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</si>
  <si>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</si>
  <si>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</si>
  <si>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</si>
  <si>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</si>
  <si>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</si>
  <si>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</si>
  <si>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</si>
  <si>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</si>
  <si>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</si>
  <si>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</si>
  <si>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</si>
  <si>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</si>
  <si>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</si>
  <si>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</si>
  <si>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</si>
  <si>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</si>
  <si>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</si>
  <si>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</si>
  <si>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</si>
  <si>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</si>
  <si>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</si>
  <si>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</si>
  <si>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</si>
  <si>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</si>
  <si>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</si>
  <si>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</si>
  <si>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</si>
  <si>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</si>
  <si>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</si>
  <si>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</si>
  <si>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</si>
  <si>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</si>
  <si>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</si>
  <si>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</si>
  <si>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</si>
  <si>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</si>
  <si>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</si>
  <si>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</si>
  <si>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</si>
  <si>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</si>
  <si>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</si>
  <si>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</si>
  <si>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</si>
  <si>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</si>
  <si>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</si>
  <si>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</si>
  <si>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</si>
  <si>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</si>
  <si>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</si>
  <si>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</si>
  <si>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</si>
  <si>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</si>
  <si>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</si>
  <si>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</si>
  <si>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</si>
  <si>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</si>
  <si>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</si>
  <si>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</si>
  <si>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</si>
  <si>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</si>
  <si>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</si>
  <si>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</si>
  <si>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</si>
  <si>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</si>
  <si>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</si>
  <si>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</si>
  <si>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</si>
  <si>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</si>
  <si>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</si>
  <si>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</si>
  <si>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</si>
  <si>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</si>
  <si>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</si>
  <si>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</si>
  <si>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</si>
  <si>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</si>
  <si>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</si>
  <si>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</si>
  <si>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</si>
  <si>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</si>
  <si>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</si>
  <si>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</si>
  <si>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</si>
  <si>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</si>
  <si>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</si>
  <si>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</si>
  <si>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</si>
  <si>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</si>
  <si>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</si>
  <si>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</si>
  <si>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</si>
  <si>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</si>
  <si>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</si>
  <si>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</si>
  <si>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</si>
  <si>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</si>
  <si>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</si>
  <si>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</si>
  <si>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</si>
  <si>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</si>
  <si>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</si>
  <si>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</si>
  <si>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</si>
  <si>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</si>
  <si>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</si>
  <si>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</si>
  <si>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</si>
  <si>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</si>
  <si>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</si>
  <si>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</si>
  <si>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</si>
  <si>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</si>
  <si>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</si>
  <si>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</si>
  <si>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</si>
  <si>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</si>
  <si>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</si>
  <si>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</si>
  <si>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</si>
  <si>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</si>
  <si>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</si>
  <si>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</si>
  <si>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</si>
  <si>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</si>
  <si>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</si>
  <si>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</si>
  <si>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</si>
  <si>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</si>
  <si>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</si>
  <si>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</si>
  <si>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</si>
  <si>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</si>
  <si>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</si>
  <si>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</si>
  <si>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</si>
  <si>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</si>
  <si>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</si>
  <si>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</si>
  <si>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</si>
  <si>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</si>
  <si>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</si>
  <si>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</si>
  <si>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</si>
  <si>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</si>
  <si>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</si>
  <si>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</si>
  <si>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</si>
  <si>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</si>
  <si>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</si>
  <si>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</si>
  <si>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</si>
  <si>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</si>
  <si>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</si>
  <si>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</si>
  <si>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</si>
  <si>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</si>
  <si>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</si>
  <si>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</si>
  <si>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</si>
  <si>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</si>
  <si>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</si>
  <si>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</si>
  <si>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</si>
  <si>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</si>
  <si>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</si>
  <si>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</si>
  <si>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</si>
  <si>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</si>
  <si>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</si>
  <si>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</si>
  <si>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</si>
  <si>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</si>
  <si>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</si>
  <si>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</si>
  <si>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</si>
  <si>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</si>
  <si>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</si>
  <si>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</si>
  <si>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</si>
  <si>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</si>
  <si>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</si>
  <si>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</si>
  <si>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</si>
  <si>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</si>
  <si>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</si>
  <si>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</si>
  <si>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</si>
  <si>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</si>
  <si>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</si>
  <si>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</si>
  <si>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</si>
  <si>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</si>
  <si>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</si>
  <si>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</si>
  <si>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</si>
  <si>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</si>
  <si>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</si>
  <si>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</si>
  <si>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</si>
  <si>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</si>
  <si>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</si>
  <si>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</si>
  <si>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</si>
  <si>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</si>
  <si>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</si>
  <si>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</si>
  <si>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</si>
  <si>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</si>
  <si>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</si>
  <si>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</si>
  <si>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</si>
  <si>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</si>
  <si>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</si>
  <si>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</si>
  <si>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</si>
  <si>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</si>
  <si>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</si>
  <si>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</si>
  <si>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</si>
  <si>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</si>
  <si>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</si>
  <si>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</si>
  <si>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</si>
  <si>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</si>
  <si>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</si>
  <si>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</si>
  <si>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</si>
  <si>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</si>
  <si>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</si>
  <si>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</si>
  <si>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</si>
  <si>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</si>
  <si>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</si>
  <si>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</si>
  <si>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</si>
  <si>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</si>
  <si>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</si>
  <si>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</si>
  <si>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</si>
  <si>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</si>
  <si>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</si>
  <si>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</si>
  <si>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</si>
  <si>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</si>
  <si>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</si>
  <si>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</si>
  <si>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</si>
  <si>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</si>
  <si>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</si>
  <si>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</si>
  <si>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</si>
  <si>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</si>
  <si>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</si>
  <si>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</si>
  <si>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</si>
  <si>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</si>
  <si>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</si>
  <si>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</si>
  <si>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</si>
  <si>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</si>
  <si>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</si>
  <si>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</si>
  <si>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</si>
  <si>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</si>
  <si>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</si>
  <si>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</si>
  <si>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</si>
  <si>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</si>
  <si>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</si>
  <si>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</si>
  <si>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</si>
  <si>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</si>
  <si>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</si>
  <si>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</si>
  <si>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</si>
  <si>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</si>
  <si>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</si>
  <si>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</si>
  <si>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</si>
  <si>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</si>
  <si>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</si>
  <si>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</si>
  <si>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</si>
  <si>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</si>
  <si>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</si>
  <si>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</si>
  <si>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</si>
  <si>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</si>
  <si>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</si>
  <si>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</si>
  <si>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</si>
  <si>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</si>
  <si>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</si>
  <si>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</si>
  <si>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</si>
  <si>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</si>
  <si>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</si>
  <si>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</si>
  <si>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</si>
  <si>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</si>
  <si>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</si>
  <si>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</si>
  <si>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</si>
  <si>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</si>
  <si>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</si>
  <si>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</si>
  <si>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</si>
  <si>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</si>
  <si>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</si>
  <si>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</si>
  <si>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</si>
  <si>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</si>
  <si>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</si>
  <si>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</si>
  <si>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</si>
  <si>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</si>
  <si>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</si>
  <si>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</si>
  <si>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</si>
  <si>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</si>
  <si>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</si>
  <si>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</si>
  <si>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</si>
  <si>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</si>
  <si>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</si>
  <si>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</si>
  <si>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</si>
  <si>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</si>
  <si>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</si>
  <si>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</si>
  <si>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</si>
  <si>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</si>
  <si>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</si>
  <si>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</si>
  <si>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</si>
  <si>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</si>
  <si>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</si>
  <si>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</si>
  <si>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</si>
  <si>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</si>
  <si>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</si>
  <si>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</si>
  <si>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</si>
  <si>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</si>
  <si>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</si>
  <si>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</si>
  <si>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</si>
  <si>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</si>
  <si>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</si>
  <si>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</si>
  <si>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</si>
  <si>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</si>
  <si>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</si>
  <si>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</si>
  <si>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</si>
  <si>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</si>
  <si>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</si>
  <si>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</si>
  <si>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</si>
  <si>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</si>
  <si>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</si>
  <si>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</si>
  <si>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</si>
  <si>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</si>
  <si>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</si>
  <si>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</si>
  <si>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</si>
  <si>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</si>
  <si>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</si>
  <si>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</si>
  <si>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</si>
  <si>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</si>
  <si>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</si>
  <si>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</si>
  <si>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</si>
  <si>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</si>
  <si>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</si>
  <si>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</si>
  <si>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</si>
  <si>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</si>
  <si>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</si>
  <si>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</si>
  <si>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</si>
  <si>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</si>
  <si>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</si>
  <si>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</si>
  <si>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</si>
  <si>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</si>
  <si>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</si>
  <si>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</si>
  <si>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</si>
  <si>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</si>
  <si>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</si>
  <si>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</si>
  <si>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</si>
  <si>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</si>
  <si>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</si>
  <si>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</si>
  <si>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</si>
  <si>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</si>
  <si>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</si>
  <si>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</si>
  <si>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</si>
  <si>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</si>
  <si>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</si>
  <si>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</si>
  <si>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</si>
  <si>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</si>
  <si>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</si>
  <si>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</si>
  <si>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</si>
  <si>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</si>
  <si>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</si>
  <si>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</si>
  <si>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</si>
  <si>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</si>
  <si>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</si>
  <si>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</si>
  <si>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</si>
  <si>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</si>
  <si>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</si>
  <si>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</si>
  <si>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</si>
  <si>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</si>
  <si>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</si>
  <si>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</si>
  <si>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</si>
  <si>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</si>
  <si>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</si>
  <si>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</si>
  <si>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</si>
  <si>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</si>
  <si>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</si>
  <si>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</si>
  <si>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</si>
  <si>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</si>
  <si>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</si>
  <si>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</si>
  <si>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</si>
  <si>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</si>
  <si>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</si>
  <si>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</si>
  <si>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</si>
  <si>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</si>
  <si>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</si>
  <si>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</si>
  <si>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</si>
  <si>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</si>
  <si>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</si>
  <si>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</si>
  <si>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</si>
  <si>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</si>
  <si>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</si>
  <si>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</si>
  <si>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</si>
  <si>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</si>
  <si>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</si>
  <si>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</si>
  <si>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</si>
  <si>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</si>
  <si>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</si>
  <si>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</si>
  <si>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</si>
  <si>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</si>
  <si>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</si>
  <si>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</si>
  <si>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</si>
  <si>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</si>
  <si>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</si>
  <si>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</si>
  <si>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</si>
  <si>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</si>
  <si>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</si>
  <si>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</si>
  <si>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</si>
  <si>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</si>
  <si>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</si>
  <si>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</si>
  <si>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</si>
  <si>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</si>
  <si>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</si>
  <si>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</si>
  <si>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</si>
  <si>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</si>
  <si>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</si>
  <si>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</si>
  <si>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</si>
  <si>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</si>
  <si>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</si>
  <si>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</si>
  <si>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</si>
  <si>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</si>
  <si>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</si>
  <si>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</si>
  <si>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</si>
  <si>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</si>
  <si>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</si>
  <si>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</si>
  <si>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</si>
  <si>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</si>
  <si>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</si>
  <si>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</si>
  <si>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</si>
  <si>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</si>
  <si>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</si>
  <si>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</si>
  <si>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</si>
  <si>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</si>
  <si>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</si>
  <si>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</si>
  <si>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</si>
  <si>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</si>
  <si>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</si>
  <si>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</si>
  <si>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</si>
  <si>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</si>
  <si>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</si>
  <si>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</si>
  <si>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</si>
  <si>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</si>
  <si>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</si>
  <si>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</si>
  <si>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</si>
  <si>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</si>
  <si>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</si>
  <si>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</si>
  <si>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</si>
  <si>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</si>
  <si>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</si>
  <si>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</si>
  <si>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</si>
  <si>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</si>
  <si>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</si>
  <si>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</si>
  <si>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</si>
  <si>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</si>
  <si>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</si>
  <si>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</si>
  <si>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</si>
  <si>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</si>
  <si>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</si>
  <si>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</si>
  <si>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</si>
  <si>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</si>
  <si>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</si>
  <si>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</si>
  <si>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</si>
  <si>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</si>
  <si>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</si>
  <si>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</si>
  <si>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</si>
  <si>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</si>
  <si>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</si>
  <si>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</si>
  <si>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</si>
  <si>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</si>
  <si>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</si>
  <si>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</si>
  <si>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</si>
  <si>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</si>
  <si>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</si>
  <si>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</si>
  <si>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</si>
  <si>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</si>
  <si>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</si>
  <si>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</si>
  <si>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</si>
  <si>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</si>
  <si>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</si>
  <si>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</si>
  <si>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</si>
  <si>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</si>
  <si>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</si>
  <si>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</si>
  <si>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</si>
  <si>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</si>
  <si>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</si>
  <si>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</si>
  <si>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</si>
  <si>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</si>
  <si>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</si>
  <si>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</si>
  <si>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</si>
  <si>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</si>
  <si>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</si>
  <si>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</si>
  <si>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</si>
  <si>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</si>
  <si>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</si>
  <si>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</si>
  <si>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</si>
  <si>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</si>
  <si>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</si>
  <si>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</si>
  <si>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</si>
  <si>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</si>
  <si>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</si>
  <si>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</si>
  <si>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</si>
  <si>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</si>
  <si>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</si>
  <si>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</si>
  <si>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</si>
  <si>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</si>
  <si>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</si>
  <si>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</si>
  <si>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</si>
  <si>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</si>
  <si>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</si>
  <si>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</si>
  <si>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</si>
  <si>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</si>
  <si>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</si>
  <si>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</si>
  <si>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</si>
  <si>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</si>
  <si>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</si>
  <si>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</si>
  <si>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</si>
  <si>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</si>
  <si>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</si>
  <si>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</si>
  <si>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</si>
  <si>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</si>
  <si>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</si>
  <si>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</si>
  <si>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</si>
  <si>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</si>
  <si>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</si>
  <si>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</si>
  <si>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</si>
  <si>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</si>
  <si>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</si>
  <si>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</si>
  <si>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</si>
  <si>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</si>
  <si>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</si>
  <si>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</si>
  <si>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</si>
  <si>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</si>
  <si>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</si>
  <si>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</si>
  <si>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</si>
  <si>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</si>
  <si>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</si>
  <si>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</si>
  <si>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</si>
  <si>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</si>
  <si>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</si>
  <si>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</si>
  <si>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</si>
  <si>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</si>
  <si>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</si>
  <si>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</si>
  <si>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</si>
  <si>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</si>
  <si>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</si>
  <si>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</si>
  <si>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</si>
  <si>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</si>
  <si>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</si>
  <si>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</si>
  <si>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</si>
  <si>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</si>
  <si>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</si>
  <si>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</si>
  <si>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</si>
  <si>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</si>
  <si>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</si>
  <si>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</si>
  <si>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</si>
  <si>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</si>
  <si>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</si>
  <si>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</si>
  <si>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</si>
  <si>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</si>
  <si>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</si>
  <si>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</si>
  <si>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</si>
  <si>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</si>
  <si>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</si>
  <si>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</si>
  <si>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</si>
  <si>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</si>
  <si>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</si>
  <si>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</si>
  <si>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</si>
  <si>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</si>
  <si>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</si>
  <si>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</si>
  <si>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</si>
  <si>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</si>
  <si>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</si>
  <si>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</si>
  <si>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</si>
  <si>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</si>
  <si>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</si>
  <si>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</si>
  <si>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</si>
  <si>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</si>
  <si>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</si>
  <si>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</si>
  <si>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</si>
  <si>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</si>
  <si>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</si>
  <si>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</si>
  <si>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</si>
  <si>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</si>
  <si>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</si>
  <si>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</si>
  <si>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</si>
  <si>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</si>
  <si>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</si>
  <si>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</si>
  <si>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</si>
  <si>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</si>
  <si>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</si>
  <si>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</si>
  <si>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</si>
  <si>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</si>
  <si>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</si>
  <si>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</si>
  <si>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</si>
  <si>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</si>
  <si>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</si>
  <si>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</si>
  <si>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</si>
  <si>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</si>
  <si>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</si>
  <si>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</si>
  <si>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</si>
  <si>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</si>
  <si>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</si>
  <si>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</si>
  <si>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</si>
  <si>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</si>
  <si>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</si>
  <si>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</si>
  <si>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</si>
  <si>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</si>
  <si>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</si>
  <si>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</si>
  <si>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</si>
  <si>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</si>
  <si>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</si>
  <si>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</si>
  <si>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</si>
  <si>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</si>
  <si>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</si>
  <si>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</si>
  <si>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</si>
  <si>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</si>
  <si>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</si>
  <si>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</si>
  <si>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</si>
  <si>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</si>
  <si>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</si>
  <si>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</si>
  <si>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</si>
  <si>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</si>
  <si>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</si>
  <si>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</si>
  <si>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</si>
  <si>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</si>
  <si>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</si>
  <si>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</si>
  <si>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</si>
  <si>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</si>
  <si>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</si>
  <si>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</si>
  <si>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</si>
  <si>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</si>
  <si>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</si>
  <si>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</si>
  <si>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</si>
  <si>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</si>
  <si>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</si>
  <si>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</si>
  <si>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</si>
  <si>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</si>
  <si>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</si>
  <si>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</si>
  <si>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</si>
  <si>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</si>
  <si>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</si>
  <si>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</si>
  <si>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</si>
  <si>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</si>
  <si>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</si>
  <si>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</si>
  <si>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</si>
  <si>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</si>
  <si>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</si>
  <si>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</si>
  <si>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</si>
  <si>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</si>
  <si>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</si>
  <si>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</si>
  <si>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</si>
  <si>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</si>
  <si>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</si>
  <si>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</si>
  <si>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</si>
  <si>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</si>
  <si>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</si>
  <si>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</si>
  <si>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</si>
  <si>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</si>
  <si>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</si>
  <si>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</si>
  <si>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</si>
  <si>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</si>
  <si>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</si>
  <si>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</si>
  <si>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</si>
  <si>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</si>
  <si>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</si>
  <si>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</si>
  <si>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</si>
  <si>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</si>
  <si>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</si>
  <si>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</si>
  <si>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</si>
  <si>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</si>
  <si>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</si>
  <si>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</si>
  <si>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</si>
  <si>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</si>
  <si>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</si>
  <si>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</si>
  <si>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</si>
  <si>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</si>
  <si>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</si>
  <si>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</si>
  <si>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</si>
  <si>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</si>
  <si>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</si>
  <si>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</si>
  <si>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</si>
  <si>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</si>
  <si>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</si>
  <si>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</si>
  <si>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</si>
  <si>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</si>
  <si>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</si>
  <si>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</si>
  <si>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</si>
  <si>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</si>
  <si>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</si>
  <si>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</si>
  <si>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</si>
  <si>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</si>
  <si>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</si>
  <si>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</si>
  <si>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</si>
  <si>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</si>
  <si>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</si>
  <si>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</si>
  <si>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</si>
  <si>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</si>
  <si>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</si>
  <si>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</si>
  <si>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</si>
  <si>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</si>
  <si>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</si>
  <si>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</si>
  <si>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</si>
  <si>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</si>
  <si>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</si>
  <si>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</si>
  <si>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</si>
  <si>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</si>
  <si>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</si>
  <si>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</si>
  <si>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</si>
  <si>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</si>
  <si>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</si>
  <si>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</si>
  <si>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</si>
  <si>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</si>
  <si>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</si>
  <si>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</si>
  <si>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</si>
  <si>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</si>
  <si>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</si>
  <si>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</si>
  <si>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</si>
  <si>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</si>
  <si>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</si>
  <si>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</si>
  <si>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</si>
  <si>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</si>
  <si>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</si>
  <si>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</si>
  <si>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</si>
  <si>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</si>
  <si>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</si>
  <si>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</si>
  <si>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</si>
  <si>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</si>
  <si>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</si>
  <si>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</si>
  <si>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</si>
  <si>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</si>
  <si>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</si>
  <si>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</si>
  <si>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</si>
  <si>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</si>
  <si>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</si>
  <si>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</si>
  <si>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</si>
  <si>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</si>
  <si>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</si>
  <si>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</si>
  <si>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</si>
  <si>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</si>
  <si>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</si>
  <si>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</si>
  <si>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</si>
  <si>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</si>
  <si>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</si>
  <si>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</si>
  <si>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</si>
  <si>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</si>
  <si>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</si>
  <si>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</si>
  <si>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</si>
  <si>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</si>
  <si>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</si>
  <si>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</si>
  <si>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</si>
  <si>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</si>
  <si>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</si>
  <si>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</si>
  <si>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</si>
  <si>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</si>
  <si>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</si>
  <si>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</si>
  <si>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</si>
  <si>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</si>
  <si>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</si>
  <si>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</si>
  <si>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</si>
  <si>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</si>
  <si>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</si>
  <si>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</si>
  <si>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</si>
  <si>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</si>
  <si>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</si>
  <si>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</si>
  <si>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</si>
  <si>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</si>
  <si>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</si>
  <si>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</si>
  <si>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</si>
  <si>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</si>
  <si>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</si>
  <si>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</si>
  <si>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</si>
  <si>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</si>
  <si>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</si>
  <si>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</si>
  <si>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</si>
  <si>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</si>
  <si>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</si>
  <si>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</si>
  <si>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</si>
  <si>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</si>
  <si>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</si>
  <si>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</si>
  <si>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</si>
  <si>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</si>
  <si>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</si>
  <si>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</si>
  <si>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</si>
  <si>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</si>
  <si>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</si>
  <si>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</si>
  <si>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</si>
  <si>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</si>
  <si>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</si>
  <si>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</si>
  <si>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</si>
  <si>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</si>
  <si>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</si>
  <si>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</si>
  <si>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</si>
  <si>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</si>
  <si>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</si>
  <si>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</si>
  <si>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</si>
  <si>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</si>
  <si>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</si>
  <si>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</si>
  <si>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</si>
  <si>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</si>
  <si>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</si>
  <si>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</si>
  <si>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</si>
  <si>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</si>
  <si>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</si>
  <si>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</si>
  <si>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</si>
  <si>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</si>
  <si>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</si>
  <si>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</si>
  <si>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</si>
  <si>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</si>
  <si>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</si>
  <si>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</si>
  <si>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</si>
  <si>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</si>
  <si>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</si>
  <si>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</si>
  <si>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</si>
  <si>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</si>
  <si>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</si>
  <si>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</si>
  <si>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</si>
  <si>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</si>
  <si>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</si>
  <si>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</si>
  <si>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</si>
  <si>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</si>
  <si>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</si>
  <si>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</si>
  <si>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</si>
  <si>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</si>
  <si>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</si>
  <si>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</si>
  <si>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</si>
  <si>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</si>
  <si>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</si>
  <si>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</si>
  <si>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</si>
  <si>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</si>
  <si>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</si>
  <si>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</si>
  <si>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</si>
  <si>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</si>
  <si>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</si>
  <si>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</si>
  <si>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</si>
  <si>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</si>
  <si>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</si>
  <si>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</si>
  <si>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</si>
  <si>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</si>
  <si>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</si>
  <si>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</si>
  <si>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</si>
  <si>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</si>
  <si>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</si>
  <si>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</si>
  <si>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</si>
  <si>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</si>
  <si>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</si>
  <si>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</si>
  <si>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</si>
  <si>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</si>
  <si>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</si>
  <si>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</si>
  <si>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</si>
  <si>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</si>
  <si>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</si>
  <si>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</si>
  <si>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</si>
  <si>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</si>
  <si>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</si>
  <si>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</si>
  <si>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</si>
  <si>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</si>
  <si>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</si>
  <si>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</si>
  <si>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</si>
  <si>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</si>
  <si>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</si>
  <si>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</si>
  <si>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</si>
  <si>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</si>
  <si>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</si>
  <si>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</si>
  <si>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</si>
  <si>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</si>
  <si>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</si>
  <si>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</si>
  <si>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</si>
  <si>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</si>
  <si>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</si>
  <si>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</si>
  <si>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</si>
  <si>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</si>
  <si>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</si>
  <si>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</si>
  <si>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</si>
  <si>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</si>
  <si>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</si>
  <si>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</si>
  <si>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</si>
  <si>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</si>
  <si>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</si>
  <si>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</si>
  <si>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</si>
  <si>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</si>
  <si>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</si>
  <si>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</si>
  <si>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</si>
  <si>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</si>
  <si>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</si>
  <si>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</si>
  <si>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</si>
  <si>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</si>
  <si>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</si>
  <si>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</si>
  <si>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</si>
  <si>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</si>
  <si>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</si>
  <si>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</si>
  <si>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</si>
  <si>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</si>
  <si>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</si>
  <si>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</si>
  <si>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</si>
  <si>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</si>
  <si>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</si>
  <si>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</si>
  <si>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</si>
  <si>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</si>
  <si>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</si>
  <si>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</si>
  <si>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</si>
  <si>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</si>
  <si>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</si>
  <si>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</si>
  <si>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</si>
  <si>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</si>
  <si>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</si>
  <si>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</si>
  <si>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</si>
  <si>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</si>
  <si>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</si>
  <si>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</si>
  <si>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</si>
  <si>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</si>
  <si>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</si>
  <si>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</si>
  <si>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</si>
  <si>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</si>
  <si>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</si>
  <si>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</si>
  <si>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</si>
  <si>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</si>
  <si>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</si>
  <si>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</si>
  <si>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</si>
  <si>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</si>
  <si>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</si>
  <si>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</si>
  <si>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</si>
  <si>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</si>
  <si>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</si>
  <si>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</si>
  <si>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</si>
  <si>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</si>
  <si>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</si>
  <si>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</si>
  <si>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</si>
  <si>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</si>
  <si>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</si>
  <si>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</si>
  <si>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</si>
  <si>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</si>
  <si>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</si>
  <si>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</si>
  <si>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</si>
  <si>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</si>
  <si>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</si>
  <si>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</si>
  <si>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</si>
  <si>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</si>
  <si>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</si>
  <si>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</si>
  <si>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</si>
  <si>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</si>
  <si>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</si>
  <si>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</si>
  <si>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</si>
  <si>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</si>
  <si>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</si>
  <si>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</si>
  <si>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</si>
  <si>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</si>
  <si>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</si>
  <si>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</si>
  <si>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</si>
  <si>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</si>
  <si>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</si>
  <si>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</si>
  <si>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</si>
  <si>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</si>
  <si>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</si>
  <si>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</si>
  <si>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</si>
  <si>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</si>
  <si>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</si>
  <si>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</si>
  <si>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</si>
  <si>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</si>
  <si>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</si>
  <si>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</si>
  <si>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</si>
  <si>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</si>
  <si>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</si>
  <si>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</si>
  <si>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</si>
  <si>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</si>
  <si>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</si>
  <si>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</si>
  <si>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</si>
  <si>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</si>
  <si>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</si>
  <si>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</si>
  <si>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</si>
  <si>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</si>
  <si>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</si>
  <si>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</si>
  <si>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</si>
  <si>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</si>
  <si>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</si>
  <si>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</si>
  <si>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</si>
  <si>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</si>
  <si>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</si>
  <si>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</si>
  <si>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</si>
  <si>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</si>
  <si>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</si>
  <si>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</si>
  <si>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</si>
  <si>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</si>
  <si>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</si>
  <si>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</si>
  <si>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</si>
  <si>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</si>
  <si>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</si>
  <si>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</si>
  <si>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</si>
  <si>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</si>
  <si>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</si>
  <si>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</si>
  <si>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</si>
  <si>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</si>
  <si>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</si>
  <si>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</si>
  <si>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</si>
  <si>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</si>
  <si>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</si>
  <si>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</si>
  <si>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</si>
  <si>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</si>
  <si>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</si>
  <si>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</si>
  <si>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</si>
  <si>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</si>
  <si>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</si>
  <si>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</si>
  <si>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</si>
  <si>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</si>
  <si>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</si>
  <si>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</si>
  <si>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</si>
  <si>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</si>
  <si>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</si>
  <si>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</si>
  <si>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</si>
  <si>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</si>
  <si>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</si>
  <si>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</si>
  <si>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</si>
  <si>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</si>
  <si>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</si>
  <si>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</si>
  <si>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</si>
  <si>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</si>
  <si>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</si>
  <si>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</si>
  <si>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</si>
  <si>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</si>
  <si>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</si>
  <si>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</si>
  <si>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</si>
  <si>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</si>
  <si>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</si>
  <si>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</si>
  <si>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</si>
  <si>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</si>
  <si>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</si>
  <si>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</si>
  <si>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</si>
  <si>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</si>
  <si>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</si>
  <si>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</si>
  <si>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</si>
  <si>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</si>
  <si>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</si>
  <si>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</si>
  <si>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</si>
  <si>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</si>
  <si>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</si>
  <si>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</si>
  <si>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</si>
  <si>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</si>
  <si>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</si>
  <si>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</si>
  <si>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</si>
  <si>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</si>
  <si>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</si>
  <si>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</si>
  <si>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</si>
  <si>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</si>
  <si>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</si>
  <si>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</si>
  <si>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</si>
  <si>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</si>
  <si>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</si>
  <si>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</si>
  <si>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</si>
  <si>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</si>
  <si>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</si>
  <si>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</si>
  <si>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</si>
  <si>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</si>
  <si>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</si>
  <si>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</si>
  <si>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</si>
  <si>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</si>
  <si>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</si>
  <si>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</si>
  <si>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</si>
  <si>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</si>
  <si>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</si>
  <si>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</si>
  <si>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</si>
  <si>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</si>
  <si>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</si>
  <si>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</si>
  <si>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</si>
  <si>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</si>
  <si>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</si>
  <si>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</si>
  <si>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</si>
  <si>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</si>
  <si>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</si>
  <si>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</si>
  <si>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</si>
  <si>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</si>
  <si>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</si>
  <si>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</si>
  <si>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</si>
  <si>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</si>
  <si>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</si>
  <si>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</si>
  <si>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</si>
  <si>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</si>
  <si>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</si>
  <si>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</si>
  <si>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</si>
  <si>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</si>
  <si>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</si>
  <si>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</si>
  <si>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</si>
  <si>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</si>
  <si>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</si>
  <si>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</si>
  <si>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</si>
  <si>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</si>
  <si>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</si>
  <si>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</si>
  <si>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</si>
  <si>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</si>
  <si>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</si>
  <si>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</si>
  <si>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</si>
  <si>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</si>
  <si>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</si>
  <si>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</si>
  <si>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</si>
  <si>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</si>
  <si>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</si>
  <si>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</si>
  <si>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</si>
  <si>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</si>
  <si>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</si>
  <si>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</si>
  <si>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</si>
  <si>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</si>
  <si>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</si>
  <si>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</si>
  <si>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</si>
  <si>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</si>
  <si>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</si>
  <si>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</si>
  <si>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</si>
  <si>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</si>
  <si>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</si>
  <si>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</si>
  <si>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</si>
  <si>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</si>
  <si>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</si>
  <si>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</si>
  <si>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</si>
  <si>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</si>
  <si>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</si>
  <si>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</si>
  <si>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</si>
  <si>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</si>
  <si>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</si>
  <si>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</si>
  <si>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</si>
  <si>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</si>
  <si>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</si>
  <si>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</si>
  <si>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</si>
  <si>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</si>
  <si>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</si>
  <si>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</si>
  <si>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</si>
  <si>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</si>
  <si>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</si>
  <si>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</si>
  <si>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</si>
  <si>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</si>
  <si>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</si>
  <si>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</si>
  <si>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</si>
  <si>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</si>
  <si>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</si>
  <si>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</si>
  <si>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</si>
  <si>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</si>
  <si>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</si>
  <si>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</si>
  <si>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</si>
  <si>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</si>
  <si>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</si>
  <si>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</si>
  <si>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</si>
  <si>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</si>
  <si>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</si>
  <si>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</si>
  <si>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</si>
  <si>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</si>
  <si>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</si>
  <si>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</si>
  <si>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</si>
  <si>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</si>
  <si>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</si>
  <si>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</si>
  <si>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</si>
  <si>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</si>
  <si>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</si>
  <si>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</si>
  <si>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</si>
  <si>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</si>
  <si>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</si>
  <si>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</si>
  <si>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</si>
  <si>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</si>
  <si>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</si>
  <si>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</si>
  <si>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</si>
  <si>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</si>
  <si>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</si>
  <si>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</si>
  <si>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</si>
  <si>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</si>
  <si>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</si>
  <si>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</si>
  <si>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</si>
  <si>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</si>
  <si>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</si>
  <si>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</si>
  <si>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</si>
  <si>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</si>
  <si>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</si>
  <si>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</si>
  <si>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</si>
  <si>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</si>
  <si>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</si>
  <si>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</si>
  <si>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</si>
  <si>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</si>
  <si>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</si>
  <si>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</si>
  <si>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</si>
  <si>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</si>
  <si>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</si>
  <si>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</si>
  <si>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</si>
  <si>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</si>
  <si>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</si>
  <si>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</si>
  <si>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</si>
  <si>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</si>
  <si>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</si>
  <si>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</si>
  <si>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</si>
  <si>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</si>
  <si>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</si>
  <si>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</si>
  <si>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</si>
  <si>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</si>
  <si>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</si>
  <si>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</si>
  <si>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</si>
  <si>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</si>
  <si>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</si>
  <si>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</si>
  <si>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</si>
  <si>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</si>
  <si>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</si>
  <si>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</si>
  <si>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</si>
  <si>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</si>
  <si>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</si>
  <si>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</si>
  <si>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</si>
  <si>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</si>
  <si>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</si>
  <si>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</si>
  <si>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</si>
  <si>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</si>
  <si>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</si>
  <si>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</si>
  <si>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</si>
  <si>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</si>
  <si>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</si>
  <si>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</si>
  <si>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</si>
  <si>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</si>
  <si>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</si>
  <si>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</si>
  <si>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</si>
  <si>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</si>
  <si>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</si>
  <si>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</si>
  <si>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</si>
  <si>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</si>
  <si>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</si>
  <si>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</si>
  <si>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</si>
  <si>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</si>
  <si>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</si>
  <si>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</si>
  <si>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</si>
  <si>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</si>
  <si>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</si>
  <si>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</si>
  <si>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</si>
  <si>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</si>
  <si>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</si>
  <si>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</si>
  <si>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</si>
  <si>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</si>
  <si>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</si>
  <si>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</si>
  <si>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</si>
  <si>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</si>
  <si>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</si>
  <si>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</si>
  <si>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</si>
  <si>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</si>
  <si>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</si>
  <si>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</si>
  <si>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</si>
  <si>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</si>
  <si>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</si>
  <si>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</si>
  <si>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</si>
  <si>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</si>
  <si>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</si>
  <si>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</si>
  <si>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</si>
  <si>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</si>
  <si>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</si>
  <si>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</si>
  <si>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</si>
  <si>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</si>
  <si>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</si>
  <si>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</si>
  <si>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</si>
  <si>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</si>
  <si>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</si>
  <si>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</si>
  <si>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</si>
  <si>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</si>
  <si>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</si>
  <si>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</si>
  <si>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</si>
  <si>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</si>
  <si>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</si>
  <si>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</si>
  <si>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</si>
  <si>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</si>
  <si>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</si>
  <si>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</si>
  <si>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</si>
  <si>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</si>
  <si>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</si>
  <si>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</si>
  <si>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</si>
  <si>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</si>
  <si>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</si>
  <si>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</si>
  <si>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</si>
  <si>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</si>
  <si>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</si>
  <si>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</si>
  <si>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</si>
  <si>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</si>
  <si>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</si>
  <si>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</si>
  <si>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</si>
  <si>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</si>
  <si>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</si>
  <si>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</si>
  <si>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</si>
  <si>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</si>
  <si>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</si>
  <si>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</si>
  <si>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</si>
  <si>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</si>
  <si>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</si>
  <si>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</si>
  <si>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</si>
  <si>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</si>
  <si>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</si>
  <si>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</si>
  <si>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</si>
  <si>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</si>
  <si>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</si>
  <si>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</si>
  <si>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</si>
  <si>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</si>
  <si>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</si>
  <si>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</si>
  <si>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</si>
  <si>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</si>
  <si>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</si>
  <si>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</si>
  <si>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</si>
  <si>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</si>
  <si>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</si>
  <si>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</si>
  <si>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</si>
  <si>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</si>
  <si>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</si>
  <si>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</si>
  <si>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</si>
  <si>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</si>
  <si>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</si>
  <si>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</si>
  <si>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</si>
  <si>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</si>
  <si>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</si>
  <si>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</si>
  <si>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</si>
  <si>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</si>
  <si>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</si>
  <si>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</si>
  <si>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</si>
  <si>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</si>
  <si>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</si>
  <si>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</si>
  <si>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</si>
  <si>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</si>
  <si>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</si>
  <si>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</si>
  <si>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</si>
  <si>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</si>
  <si>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</si>
  <si>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</si>
  <si>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</si>
  <si>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</si>
  <si>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</si>
  <si>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</si>
  <si>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</si>
  <si>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</si>
  <si>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</si>
  <si>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</si>
  <si>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</si>
  <si>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</si>
  <si>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</si>
  <si>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</si>
  <si>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</si>
  <si>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</si>
  <si>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</si>
  <si>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</si>
  <si>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</si>
  <si>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</si>
  <si>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</si>
  <si>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</si>
  <si>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</si>
  <si>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</si>
  <si>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</si>
  <si>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</si>
  <si>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</si>
  <si>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</si>
  <si>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</si>
  <si>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</si>
  <si>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</si>
  <si>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</si>
  <si>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</si>
  <si>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</si>
  <si>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</si>
  <si>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</si>
  <si>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</si>
  <si>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</si>
  <si>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</si>
  <si>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</si>
  <si>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</si>
  <si>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</si>
  <si>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</si>
  <si>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</si>
  <si>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</si>
  <si>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</si>
  <si>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</si>
  <si>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</si>
  <si>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</si>
  <si>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</si>
  <si>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</si>
  <si>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</si>
  <si>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</si>
  <si>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</si>
  <si>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</si>
  <si>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</si>
  <si>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</si>
  <si>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</si>
  <si>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</si>
  <si>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</si>
  <si>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</si>
  <si>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</si>
  <si>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</si>
  <si>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</si>
  <si>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</si>
  <si>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</si>
  <si>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</si>
  <si>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</si>
  <si>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</si>
  <si>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</si>
  <si>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</si>
  <si>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</si>
  <si>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</si>
  <si>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</si>
  <si>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</si>
  <si>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</si>
  <si>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</si>
  <si>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</si>
  <si>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</si>
  <si>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</si>
  <si>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</si>
  <si>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</si>
  <si>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</si>
  <si>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</si>
  <si>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</si>
  <si>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</si>
  <si>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</si>
  <si>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</si>
  <si>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</si>
  <si>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</si>
  <si>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</si>
  <si>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</si>
  <si>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</si>
  <si>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</si>
  <si>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</si>
  <si>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</si>
  <si>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</si>
  <si>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</si>
  <si>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</si>
  <si>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</si>
  <si>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</si>
  <si>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</si>
  <si>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</si>
  <si>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</si>
  <si>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</si>
  <si>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</si>
  <si>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</si>
  <si>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</si>
  <si>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</si>
  <si>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</si>
  <si>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</si>
  <si>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</si>
  <si>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</si>
  <si>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</si>
  <si>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</si>
  <si>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</si>
  <si>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</si>
  <si>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</si>
  <si>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</si>
  <si>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</si>
  <si>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</si>
  <si>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</si>
  <si>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</si>
  <si>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</si>
  <si>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</si>
  <si>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</si>
  <si>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</si>
  <si>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</si>
  <si>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</si>
  <si>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</si>
  <si>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</si>
  <si>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</si>
  <si>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</si>
  <si>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</si>
  <si>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</si>
  <si>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</si>
  <si>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</si>
  <si>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</si>
  <si>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</si>
  <si>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</si>
  <si>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</si>
  <si>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</si>
  <si>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</si>
  <si>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</si>
  <si>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</si>
  <si>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</si>
  <si>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</si>
  <si>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</si>
  <si>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</si>
  <si>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</si>
  <si>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</si>
  <si>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</si>
  <si>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</si>
  <si>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</si>
  <si>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</si>
  <si>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</si>
  <si>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</si>
  <si>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</si>
  <si>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</si>
  <si>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</si>
  <si>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</si>
  <si>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</si>
  <si>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</si>
  <si>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</si>
  <si>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</si>
  <si>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</si>
  <si>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</si>
  <si>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</si>
  <si>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</si>
  <si>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</si>
  <si>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</si>
  <si>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</si>
  <si>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</si>
  <si>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</si>
  <si>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</si>
  <si>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</si>
  <si>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</si>
  <si>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</si>
  <si>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</si>
  <si>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</si>
  <si>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</si>
  <si>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</si>
  <si>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</si>
  <si>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</si>
  <si>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</si>
  <si>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</si>
  <si>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</si>
  <si>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</si>
  <si>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</si>
  <si>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</si>
  <si>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</si>
  <si>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</si>
  <si>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</si>
  <si>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</si>
  <si>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</si>
  <si>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</si>
  <si>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</si>
  <si>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</si>
  <si>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</si>
  <si>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</si>
  <si>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</si>
  <si>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</si>
  <si>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</si>
  <si>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</si>
  <si>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</si>
  <si>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</si>
  <si>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</si>
  <si>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</si>
  <si>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</si>
  <si>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</si>
  <si>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</si>
  <si>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</si>
  <si>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</si>
  <si>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</si>
  <si>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</si>
  <si>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</si>
  <si>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</si>
  <si>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</si>
  <si>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</si>
  <si>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</si>
  <si>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</si>
  <si>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</si>
  <si>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</si>
  <si>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</si>
  <si>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</si>
  <si>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</si>
  <si>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</si>
  <si>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</si>
  <si>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</si>
  <si>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</si>
  <si>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</si>
  <si>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</si>
  <si>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</si>
  <si>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</si>
  <si>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</si>
  <si>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</si>
  <si>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</si>
  <si>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</si>
  <si>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</si>
  <si>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</si>
  <si>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</si>
  <si>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</si>
  <si>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</si>
  <si>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</si>
  <si>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</si>
  <si>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</si>
  <si>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</si>
  <si>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</si>
  <si>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</si>
  <si>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</si>
  <si>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</si>
  <si>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</si>
  <si>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</si>
  <si>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</si>
  <si>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</si>
  <si>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</si>
  <si>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</si>
  <si>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</si>
  <si>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</si>
  <si>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</si>
  <si>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</si>
  <si>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</si>
  <si>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</si>
  <si>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</si>
  <si>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</si>
  <si>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</si>
  <si>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</si>
  <si>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</si>
  <si>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</si>
  <si>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</si>
  <si>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</si>
  <si>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</si>
  <si>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</si>
  <si>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</si>
  <si>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</si>
  <si>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</si>
  <si>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</si>
  <si>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</si>
  <si>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</si>
  <si>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</si>
  <si>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</si>
  <si>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</si>
  <si>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</si>
  <si>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</si>
  <si>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</si>
  <si>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</si>
  <si>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</si>
  <si>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</si>
  <si>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</si>
  <si>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</si>
  <si>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</si>
  <si>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</si>
  <si>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</si>
  <si>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</si>
  <si>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</si>
  <si>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</si>
  <si>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</si>
  <si>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</si>
  <si>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</si>
  <si>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</si>
  <si>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</si>
  <si>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</si>
  <si>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</si>
  <si>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</si>
  <si>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</si>
  <si>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</si>
  <si>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</si>
  <si>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</si>
  <si>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</si>
  <si>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</si>
  <si>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</si>
  <si>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</si>
  <si>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</si>
  <si>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</si>
  <si>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</si>
  <si>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</si>
  <si>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</si>
  <si>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</si>
  <si>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</si>
  <si>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</si>
  <si>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</si>
  <si>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</si>
  <si>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</si>
  <si>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</si>
  <si>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</si>
  <si>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</si>
  <si>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</si>
  <si>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</si>
  <si>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</si>
  <si>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</si>
  <si>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</si>
  <si>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</si>
  <si>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</si>
  <si>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</si>
  <si>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</si>
  <si>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</si>
  <si>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</si>
  <si>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</si>
  <si>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</si>
  <si>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</si>
  <si>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</si>
  <si>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</si>
  <si>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</si>
  <si>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</si>
  <si>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</si>
  <si>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</si>
  <si>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</si>
  <si>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</si>
  <si>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</si>
  <si>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</si>
  <si>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</si>
  <si>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</si>
  <si>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</si>
  <si>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</si>
  <si>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</si>
  <si>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</si>
  <si>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</si>
  <si>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</si>
  <si>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</si>
  <si>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</si>
  <si>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</si>
  <si>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</si>
  <si>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</si>
  <si>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</si>
  <si>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</si>
  <si>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</si>
  <si>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</si>
  <si>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</si>
  <si>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</si>
  <si>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</si>
  <si>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</si>
  <si>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</si>
  <si>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</si>
  <si>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</si>
  <si>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</si>
  <si>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</si>
  <si>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</si>
  <si>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</si>
  <si>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</si>
  <si>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</si>
  <si>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</si>
  <si>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</si>
  <si>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</si>
  <si>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</si>
  <si>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</si>
  <si>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</si>
  <si>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</si>
  <si>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</si>
  <si>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</si>
  <si>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</si>
  <si>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</si>
  <si>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</si>
  <si>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</si>
  <si>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</si>
  <si>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</si>
  <si>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</si>
  <si>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</si>
  <si>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</si>
  <si>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</si>
  <si>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</si>
  <si>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</si>
  <si>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</si>
  <si>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</si>
  <si>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</si>
  <si>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</si>
  <si>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</si>
  <si>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</si>
  <si>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</si>
  <si>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</si>
  <si>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</si>
  <si>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</si>
  <si>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</si>
  <si>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</si>
  <si>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</si>
  <si>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</si>
  <si>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</si>
  <si>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</si>
  <si>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</si>
  <si>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</si>
  <si>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</si>
  <si>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</si>
  <si>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</si>
  <si>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</si>
  <si>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</si>
  <si>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</si>
  <si>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</si>
  <si>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</si>
  <si>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</si>
  <si>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</si>
  <si>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</si>
  <si>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</si>
  <si>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</si>
  <si>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</si>
  <si>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</si>
  <si>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</si>
  <si>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</si>
  <si>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</si>
  <si>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</si>
  <si>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</si>
  <si>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</si>
  <si>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</si>
  <si>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</si>
  <si>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</si>
  <si>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</si>
  <si>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</si>
  <si>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</si>
  <si>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</si>
  <si>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</si>
  <si>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</si>
  <si>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</si>
  <si>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</si>
  <si>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</si>
  <si>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</si>
  <si>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</si>
  <si>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</si>
  <si>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</si>
  <si>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</si>
  <si>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</si>
  <si>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</si>
  <si>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</si>
  <si>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</si>
  <si>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</si>
  <si>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</si>
  <si>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</si>
  <si>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</si>
  <si>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</si>
  <si>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</si>
  <si>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</si>
  <si>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</si>
  <si>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</si>
  <si>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</si>
  <si>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</si>
  <si>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</si>
  <si>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</si>
  <si>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</si>
  <si>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</si>
  <si>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</si>
  <si>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</si>
  <si>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</si>
  <si>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</si>
  <si>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</si>
  <si>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</si>
  <si>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</si>
  <si>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</si>
  <si>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</si>
  <si>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</si>
  <si>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</si>
  <si>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</si>
  <si>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</si>
  <si>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</si>
  <si>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</si>
  <si>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</si>
  <si>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</si>
  <si>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</si>
  <si>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</si>
  <si>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</si>
  <si>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</si>
  <si>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</si>
  <si>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</si>
  <si>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</si>
  <si>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</si>
  <si>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</si>
  <si>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</si>
  <si>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</si>
  <si>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</si>
  <si>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</si>
  <si>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</si>
  <si>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</si>
  <si>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</si>
  <si>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</si>
  <si>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</si>
  <si>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</si>
  <si>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</si>
  <si>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</si>
  <si>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</si>
  <si>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</si>
  <si>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</si>
  <si>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</si>
  <si>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</si>
  <si>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</si>
  <si>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</si>
  <si>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</si>
  <si>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</si>
  <si>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</si>
  <si>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</si>
  <si>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</si>
  <si>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</si>
  <si>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</si>
  <si>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</si>
  <si>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</si>
  <si>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</si>
  <si>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</si>
  <si>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</si>
  <si>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</si>
  <si>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</si>
  <si>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</si>
  <si>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</si>
  <si>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</si>
  <si>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</si>
  <si>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</si>
  <si>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</si>
  <si>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</si>
  <si>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</si>
  <si>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</si>
  <si>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</si>
  <si>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</si>
  <si>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</si>
  <si>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</si>
  <si>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</si>
  <si>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</si>
  <si>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</si>
  <si>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</si>
  <si>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</si>
  <si>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</si>
  <si>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</si>
  <si>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</si>
  <si>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</si>
  <si>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</si>
  <si>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</si>
  <si>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</si>
  <si>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</si>
  <si>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</si>
  <si>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</si>
  <si>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</si>
  <si>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</si>
  <si>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</si>
  <si>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</si>
  <si>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</si>
  <si>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</si>
  <si>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</si>
  <si>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</si>
  <si>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</si>
  <si>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</si>
  <si>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</si>
  <si>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</si>
  <si>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</si>
  <si>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</si>
  <si>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</si>
  <si>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</si>
  <si>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</si>
  <si>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</si>
  <si>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</si>
  <si>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</si>
  <si>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</si>
  <si>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</si>
  <si>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</si>
  <si>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</si>
  <si>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</si>
  <si>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</si>
  <si>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</si>
  <si>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</si>
  <si>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</si>
  <si>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</si>
  <si>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</si>
  <si>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</si>
  <si>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</si>
  <si>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</si>
  <si>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</si>
  <si>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</si>
  <si>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</si>
  <si>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</si>
  <si>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</si>
  <si>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</si>
  <si>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</si>
  <si>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</si>
  <si>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</si>
  <si>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</si>
  <si>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</si>
  <si>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</si>
  <si>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</si>
  <si>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</si>
  <si>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</si>
  <si>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</si>
  <si>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</si>
  <si>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</si>
  <si>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</si>
  <si>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</si>
  <si>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</si>
  <si>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</si>
  <si>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</si>
  <si>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</si>
  <si>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</si>
  <si>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</si>
  <si>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</si>
  <si>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</si>
  <si>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</si>
  <si>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</si>
  <si>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</si>
  <si>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</si>
  <si>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</si>
  <si>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</si>
  <si>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</si>
  <si>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</si>
  <si>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</si>
  <si>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</si>
  <si>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</si>
  <si>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</si>
  <si>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</si>
  <si>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</si>
  <si>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</si>
  <si>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</si>
  <si>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</si>
  <si>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</si>
  <si>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</si>
  <si>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</si>
  <si>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</si>
  <si>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</si>
  <si>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</si>
  <si>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</si>
  <si>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</si>
  <si>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</si>
  <si>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</si>
  <si>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</si>
  <si>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</si>
  <si>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</si>
  <si>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</si>
  <si>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</si>
  <si>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</si>
  <si>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</si>
  <si>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</si>
  <si>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</si>
  <si>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</si>
  <si>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</si>
  <si>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</si>
  <si>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</si>
  <si>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</si>
  <si>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</si>
  <si>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</si>
  <si>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</si>
  <si>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</si>
  <si>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</si>
  <si>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</si>
  <si>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</si>
  <si>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</si>
  <si>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</si>
  <si>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</si>
  <si>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</si>
  <si>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</si>
  <si>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</si>
  <si>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</si>
  <si>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</si>
  <si>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</si>
  <si>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</si>
  <si>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</si>
  <si>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</si>
  <si>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</si>
  <si>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</si>
  <si>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</si>
  <si>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</si>
  <si>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</si>
  <si>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</si>
  <si>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</si>
  <si>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</si>
  <si>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</si>
  <si>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</si>
  <si>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</si>
  <si>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</si>
  <si>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</si>
  <si>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</si>
  <si>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</si>
  <si>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</si>
  <si>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</si>
  <si>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</si>
  <si>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</si>
  <si>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</si>
  <si>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</si>
  <si>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</si>
  <si>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</si>
  <si>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</si>
  <si>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</si>
  <si>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</si>
  <si>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</si>
  <si>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</si>
  <si>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</si>
  <si>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</si>
  <si>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</si>
  <si>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</si>
  <si>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</si>
  <si>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</si>
  <si>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</si>
  <si>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</si>
  <si>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</si>
  <si>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</si>
  <si>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</si>
  <si>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</si>
  <si>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</si>
  <si>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</si>
  <si>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</si>
  <si>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</si>
  <si>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</si>
  <si>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</si>
  <si>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</si>
  <si>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</si>
  <si>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</si>
  <si>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</si>
  <si>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</si>
  <si>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</si>
  <si>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</si>
  <si>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</si>
  <si>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</si>
  <si>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</si>
  <si>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</si>
  <si>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</si>
  <si>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</si>
  <si>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</si>
  <si>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</si>
  <si>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</si>
  <si>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</si>
  <si>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</si>
  <si>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</si>
  <si>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</si>
  <si>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</si>
  <si>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</si>
  <si>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</si>
  <si>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</si>
  <si>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</si>
  <si>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</si>
  <si>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</si>
  <si>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</si>
  <si>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</si>
  <si>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</si>
  <si>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</si>
  <si>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</si>
  <si>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</si>
  <si>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</si>
  <si>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</si>
  <si>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</si>
  <si>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</si>
  <si>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</si>
  <si>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</si>
  <si>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</si>
  <si>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</si>
  <si>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</si>
  <si>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</si>
  <si>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</si>
  <si>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</si>
  <si>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</si>
  <si>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</si>
  <si>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</si>
  <si>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</si>
  <si>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</si>
  <si>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</si>
  <si>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</si>
  <si>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</si>
  <si>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</si>
  <si>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</si>
  <si>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</si>
  <si>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</si>
  <si>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</si>
  <si>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</si>
  <si>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</si>
  <si>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</si>
  <si>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</si>
  <si>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</si>
  <si>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</si>
  <si>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</si>
  <si>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</si>
  <si>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</si>
  <si>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</si>
  <si>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</si>
  <si>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</si>
  <si>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</si>
  <si>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</si>
  <si>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</si>
  <si>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</si>
  <si>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</si>
  <si>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</si>
  <si>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</si>
  <si>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</si>
  <si>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</si>
  <si>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</si>
  <si>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</si>
  <si>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</si>
  <si>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</si>
  <si>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</si>
  <si>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</si>
  <si>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</si>
  <si>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</si>
  <si>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</si>
  <si>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</si>
  <si>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</si>
  <si>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</si>
  <si>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</si>
  <si>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</si>
  <si>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</si>
  <si>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</si>
  <si>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</si>
  <si>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</si>
  <si>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</si>
  <si>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</si>
  <si>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</si>
  <si>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</si>
  <si>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</si>
  <si>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</si>
  <si>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</si>
  <si>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</si>
  <si>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</si>
  <si>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</si>
  <si>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</si>
  <si>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</si>
  <si>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</si>
  <si>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</si>
  <si>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</si>
  <si>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</si>
  <si>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</si>
  <si>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</si>
  <si>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</si>
  <si>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</si>
  <si>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</si>
  <si>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</si>
  <si>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</si>
  <si>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</si>
  <si>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</si>
  <si>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</si>
  <si>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</si>
  <si>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</si>
  <si>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</si>
  <si>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</si>
  <si>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</si>
  <si>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</si>
  <si>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</si>
  <si>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</si>
  <si>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</si>
  <si>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</si>
  <si>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</si>
  <si>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</si>
  <si>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</si>
  <si>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</si>
  <si>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</si>
  <si>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</si>
  <si>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</si>
  <si>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</si>
  <si>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</si>
  <si>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</si>
  <si>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</si>
  <si>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</si>
  <si>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</si>
  <si>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</si>
  <si>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</si>
  <si>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</si>
  <si>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</si>
  <si>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</si>
  <si>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</si>
  <si>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</si>
  <si>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</si>
  <si>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</si>
  <si>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</si>
  <si>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</si>
  <si>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</si>
  <si>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</si>
  <si>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</si>
  <si>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</si>
  <si>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</si>
  <si>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</si>
  <si>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</si>
  <si>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</si>
  <si>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</si>
  <si>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</si>
  <si>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</si>
  <si>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</si>
  <si>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</si>
  <si>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</si>
  <si>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</si>
  <si>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</si>
  <si>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</si>
  <si>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</si>
  <si>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</si>
  <si>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</si>
  <si>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</si>
  <si>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</si>
  <si>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</si>
  <si>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</si>
  <si>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</si>
  <si>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</si>
  <si>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</si>
  <si>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</si>
  <si>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</si>
  <si>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</si>
  <si>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</si>
  <si>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</si>
  <si>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</si>
  <si>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</si>
  <si>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</si>
  <si>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</si>
  <si>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</si>
  <si>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</si>
  <si>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</si>
  <si>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</si>
  <si>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</si>
  <si>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</si>
  <si>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</si>
  <si>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</si>
  <si>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</si>
  <si>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</si>
  <si>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</si>
  <si>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</si>
  <si>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</si>
  <si>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</si>
  <si>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</si>
  <si>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</si>
  <si>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</si>
  <si>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</si>
  <si>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</si>
  <si>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</si>
  <si>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</si>
  <si>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</si>
  <si>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</si>
  <si>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</si>
  <si>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</si>
  <si>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</si>
  <si>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</si>
  <si>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</si>
  <si>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</si>
  <si>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</si>
  <si>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</si>
  <si>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</si>
  <si>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</si>
  <si>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</si>
  <si>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</si>
  <si>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</si>
  <si>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</si>
  <si>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</si>
  <si>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</si>
  <si>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</si>
  <si>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</si>
  <si>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</si>
  <si>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</si>
  <si>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</si>
  <si>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</si>
  <si>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</si>
  <si>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</si>
  <si>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</si>
  <si>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</si>
  <si>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</si>
  <si>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</si>
  <si>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</si>
  <si>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</si>
  <si>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</si>
  <si>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</si>
  <si>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</si>
  <si>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</si>
  <si>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</si>
  <si>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</si>
  <si>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</si>
  <si>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</si>
  <si>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</si>
  <si>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</si>
  <si>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</si>
  <si>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</si>
  <si>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</si>
  <si>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</si>
  <si>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</si>
  <si>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</si>
  <si>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</si>
  <si>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</si>
  <si>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</si>
  <si>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</si>
  <si>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</si>
  <si>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</si>
  <si>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</si>
  <si>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</si>
  <si>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</si>
  <si>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</si>
  <si>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</si>
  <si>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</si>
  <si>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</si>
  <si>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</si>
  <si>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</si>
  <si>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</si>
  <si>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</si>
  <si>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</si>
  <si>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</si>
  <si>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</si>
  <si>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</si>
  <si>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</si>
  <si>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</si>
  <si>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</si>
  <si>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</si>
  <si>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</si>
  <si>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</si>
  <si>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</si>
  <si>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</si>
  <si>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</si>
  <si>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</si>
  <si>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</si>
  <si>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</si>
  <si>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</si>
  <si>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</si>
  <si>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</si>
  <si>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</si>
  <si>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</si>
  <si>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</si>
  <si>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</si>
  <si>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</si>
  <si>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</si>
  <si>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</si>
  <si>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</si>
  <si>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</si>
  <si>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</si>
  <si>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</si>
  <si>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</si>
  <si>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</si>
  <si>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</si>
  <si>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</si>
  <si>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</si>
  <si>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</si>
  <si>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</si>
  <si>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</si>
  <si>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</si>
  <si>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</si>
  <si>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</si>
  <si>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</si>
  <si>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</si>
  <si>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</si>
  <si>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</si>
  <si>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</si>
  <si>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</si>
  <si>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</si>
  <si>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</si>
  <si>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</si>
  <si>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</si>
  <si>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</si>
  <si>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</si>
  <si>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</si>
  <si>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</si>
  <si>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</si>
  <si>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</si>
  <si>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</si>
  <si>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</si>
  <si>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</si>
  <si>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</si>
  <si>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</si>
  <si>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</si>
  <si>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</si>
  <si>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</si>
  <si>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</si>
  <si>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</si>
  <si>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</si>
  <si>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</si>
  <si>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</si>
  <si>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</si>
  <si>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</si>
  <si>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</si>
  <si>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</si>
  <si>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</si>
  <si>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</si>
  <si>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</si>
  <si>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</si>
  <si>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</si>
  <si>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</si>
  <si>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</si>
  <si>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</si>
  <si>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</si>
  <si>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</si>
  <si>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</si>
  <si>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</si>
  <si>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</si>
  <si>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</si>
  <si>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</si>
  <si>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</si>
  <si>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</si>
  <si>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</si>
  <si>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</si>
  <si>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</si>
  <si>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</si>
  <si>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</si>
  <si>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</si>
  <si>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</si>
  <si>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</si>
  <si>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</si>
  <si>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</si>
  <si>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</si>
  <si>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</si>
  <si>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</si>
  <si>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</si>
  <si>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</si>
  <si>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</si>
  <si>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</si>
  <si>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</si>
  <si>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</si>
  <si>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</si>
  <si>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</si>
  <si>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</si>
  <si>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</si>
  <si>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</si>
  <si>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</si>
  <si>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</si>
  <si>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</si>
  <si>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</si>
  <si>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</si>
  <si>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</si>
  <si>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</si>
  <si>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</si>
  <si>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</si>
  <si>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</si>
  <si>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</si>
  <si>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</si>
  <si>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</si>
  <si>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</si>
  <si>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</si>
  <si>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</si>
  <si>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</si>
  <si>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</si>
  <si>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</si>
  <si>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</si>
  <si>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</si>
  <si>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</si>
  <si>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</si>
  <si>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</si>
  <si>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</si>
  <si>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</si>
  <si>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</si>
  <si>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</si>
  <si>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</si>
  <si>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</si>
  <si>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</si>
  <si>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</si>
  <si>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</si>
  <si>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</si>
  <si>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</si>
  <si>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</si>
  <si>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</si>
  <si>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</si>
  <si>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</si>
  <si>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</si>
  <si>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</si>
  <si>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</si>
  <si>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</si>
  <si>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</si>
  <si>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</si>
  <si>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</si>
  <si>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</si>
  <si>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</si>
  <si>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</si>
  <si>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</si>
  <si>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</si>
  <si>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</si>
  <si>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</si>
  <si>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</si>
  <si>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</si>
  <si>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</si>
  <si>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</si>
  <si>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</si>
  <si>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</si>
  <si>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</si>
  <si>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</si>
  <si>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</si>
  <si>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</si>
  <si>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</si>
  <si>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</si>
  <si>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</si>
  <si>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</si>
  <si>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</si>
  <si>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</si>
  <si>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</si>
  <si>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</si>
  <si>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</si>
  <si>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</si>
  <si>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</si>
  <si>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</si>
  <si>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</si>
  <si>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</si>
  <si>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</si>
  <si>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</si>
  <si>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</si>
  <si>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</si>
  <si>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</si>
  <si>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</si>
  <si>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</si>
  <si>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</si>
  <si>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</si>
  <si>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</si>
  <si>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</si>
  <si>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</si>
  <si>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</si>
  <si>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</si>
  <si>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</si>
  <si>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</si>
  <si>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</si>
  <si>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</si>
  <si>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</si>
  <si>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</si>
  <si>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</si>
  <si>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</si>
  <si>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</si>
  <si>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</si>
  <si>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</si>
  <si>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</si>
  <si>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</si>
  <si>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</si>
  <si>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</si>
  <si>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</si>
  <si>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</si>
  <si>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</si>
  <si>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</si>
  <si>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</si>
  <si>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</si>
  <si>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</si>
  <si>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</si>
  <si>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</si>
  <si>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</si>
  <si>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</si>
  <si>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</si>
  <si>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</si>
  <si>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</si>
  <si>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</si>
  <si>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</si>
  <si>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</si>
  <si>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</si>
  <si>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</si>
  <si>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</si>
  <si>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</si>
  <si>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</si>
  <si>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</si>
  <si>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</si>
  <si>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</si>
  <si>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</si>
  <si>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</si>
  <si>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</si>
  <si>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</si>
  <si>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</si>
  <si>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</si>
  <si>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</si>
  <si>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</si>
  <si>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</si>
  <si>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</si>
  <si>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</si>
  <si>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</si>
  <si>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</si>
  <si>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</si>
  <si>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</si>
  <si>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</si>
  <si>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</si>
  <si>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</si>
  <si>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</si>
  <si>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</si>
  <si>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</si>
  <si>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</si>
  <si>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</si>
  <si>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</si>
  <si>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</si>
  <si>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</si>
  <si>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</si>
  <si>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</si>
  <si>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</si>
  <si>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</si>
  <si>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</si>
  <si>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</si>
  <si>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</si>
  <si>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</si>
  <si>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</si>
  <si>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</si>
  <si>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</si>
  <si>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</si>
  <si>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</si>
  <si>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</si>
  <si>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</si>
  <si>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</si>
  <si>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</si>
  <si>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</si>
  <si>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</si>
  <si>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</si>
  <si>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</si>
  <si>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</si>
  <si>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</si>
  <si>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</si>
  <si>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</si>
  <si>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</si>
  <si>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</si>
  <si>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</si>
  <si>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</si>
  <si>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</si>
  <si>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</si>
  <si>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</si>
  <si>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</si>
  <si>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</si>
  <si>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</si>
  <si>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</si>
  <si>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</si>
  <si>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</si>
  <si>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</si>
  <si>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</si>
  <si>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</si>
  <si>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</si>
  <si>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</si>
  <si>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</si>
  <si>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</si>
  <si>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</si>
  <si>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</si>
  <si>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</si>
  <si>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</si>
  <si>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</si>
  <si>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</si>
  <si>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</si>
  <si>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</si>
  <si>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</si>
  <si>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</si>
  <si>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</si>
  <si>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</si>
  <si>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</si>
  <si>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</si>
  <si>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</si>
  <si>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</si>
  <si>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</si>
  <si>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</si>
  <si>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</si>
  <si>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</si>
  <si>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</si>
  <si>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</si>
  <si>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</si>
  <si>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</si>
  <si>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</si>
  <si>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</si>
  <si>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</si>
  <si>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</si>
  <si>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</si>
  <si>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</si>
  <si>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</si>
  <si>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</si>
  <si>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</si>
  <si>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</si>
  <si>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</si>
  <si>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</si>
  <si>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</si>
  <si>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</si>
  <si>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</si>
  <si>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</si>
  <si>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</si>
  <si>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</si>
  <si>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</si>
  <si>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</si>
  <si>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</si>
  <si>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</si>
  <si>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</si>
  <si>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</si>
  <si>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</si>
  <si>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</si>
  <si>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</si>
  <si>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</si>
  <si>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</si>
  <si>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</si>
  <si>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</si>
  <si>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</si>
  <si>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</si>
  <si>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</si>
  <si>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</si>
  <si>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</si>
  <si>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</si>
  <si>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</si>
  <si>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</si>
  <si>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</si>
  <si>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</si>
  <si>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</si>
  <si>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</si>
  <si>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</si>
  <si>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</si>
  <si>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</si>
  <si>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</si>
  <si>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</si>
  <si>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</si>
  <si>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</si>
  <si>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</si>
  <si>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</si>
  <si>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</si>
  <si>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</si>
  <si>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</si>
  <si>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</si>
  <si>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</si>
  <si>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</si>
  <si>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</si>
  <si>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</si>
  <si>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</si>
  <si>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</si>
  <si>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</si>
  <si>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</si>
  <si>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</si>
  <si>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</si>
  <si>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</si>
  <si>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</si>
  <si>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</si>
  <si>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</si>
  <si>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</si>
  <si>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</si>
  <si>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</si>
  <si>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</si>
  <si>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</si>
  <si>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</si>
  <si>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</si>
  <si>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</si>
  <si>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</si>
  <si>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</si>
  <si>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</si>
  <si>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</si>
  <si>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</si>
  <si>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</si>
  <si>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</si>
  <si>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</si>
  <si>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</si>
  <si>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</si>
  <si>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</si>
  <si>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</si>
  <si>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</si>
  <si>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</si>
  <si>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</si>
  <si>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</si>
  <si>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</si>
  <si>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</si>
  <si>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</si>
  <si>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</si>
  <si>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</si>
  <si>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</si>
  <si>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</si>
  <si>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</si>
  <si>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</si>
  <si>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</si>
  <si>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</si>
  <si>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</si>
  <si>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</si>
  <si>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</si>
  <si>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</si>
  <si>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</si>
  <si>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</si>
  <si>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</si>
  <si>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</si>
  <si>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</si>
  <si>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</si>
  <si>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</si>
  <si>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</si>
  <si>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</si>
  <si>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</si>
  <si>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</si>
  <si>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</si>
  <si>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</si>
  <si>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</si>
  <si>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</si>
  <si>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</si>
  <si>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</si>
  <si>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</si>
  <si>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</si>
  <si>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</si>
  <si>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</si>
  <si>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</si>
  <si>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</si>
  <si>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</si>
  <si>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</si>
  <si>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</si>
  <si>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</si>
  <si>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</si>
  <si>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</si>
  <si>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</si>
  <si>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</si>
  <si>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</si>
  <si>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</si>
  <si>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</si>
  <si>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</si>
  <si>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</si>
  <si>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</si>
  <si>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</si>
  <si>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</si>
  <si>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</si>
  <si>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</si>
  <si>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</si>
  <si>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</si>
  <si>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</si>
  <si>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</si>
  <si>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</si>
  <si>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</si>
  <si>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</si>
  <si>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</si>
  <si>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</si>
  <si>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</si>
  <si>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</si>
  <si>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</si>
  <si>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</si>
  <si>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</si>
  <si>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</si>
  <si>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</si>
  <si>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</si>
  <si>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</si>
  <si>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</si>
  <si>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</si>
  <si>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</si>
  <si>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</si>
  <si>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</si>
  <si>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</si>
  <si>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</si>
  <si>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</si>
  <si>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</si>
  <si>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</si>
  <si>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</si>
  <si>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</si>
  <si>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</si>
  <si>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</si>
  <si>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</si>
  <si>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</si>
  <si>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</si>
  <si>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</si>
  <si>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</si>
  <si>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</si>
  <si>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</si>
  <si>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</si>
  <si>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</si>
  <si>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</si>
  <si>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</si>
  <si>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</si>
  <si>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</si>
  <si>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</si>
  <si>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</si>
  <si>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</si>
  <si>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</si>
  <si>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</si>
  <si>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</si>
  <si>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</si>
  <si>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</si>
  <si>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</si>
  <si>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</si>
  <si>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</si>
  <si>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</si>
  <si>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</si>
  <si>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</si>
  <si>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</si>
  <si>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</si>
  <si>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</si>
  <si>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</si>
  <si>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</si>
  <si>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</si>
  <si>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</si>
  <si>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</si>
  <si>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</si>
  <si>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</si>
  <si>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</si>
  <si>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</si>
  <si>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</si>
  <si>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</si>
  <si>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</si>
  <si>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</si>
  <si>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</si>
  <si>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</si>
  <si>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</si>
  <si>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</si>
  <si>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</si>
  <si>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</si>
  <si>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</si>
  <si>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</si>
  <si>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</si>
  <si>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</si>
  <si>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</si>
  <si>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</si>
  <si>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</si>
  <si>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</si>
  <si>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</si>
  <si>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</si>
  <si>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</si>
  <si>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</si>
  <si>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</si>
  <si>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</si>
  <si>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</si>
  <si>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</si>
  <si>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</si>
  <si>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</si>
  <si>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</si>
  <si>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</si>
  <si>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</si>
  <si>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</si>
  <si>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</si>
  <si>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</si>
  <si>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</si>
  <si>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</si>
  <si>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</si>
  <si>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</si>
  <si>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</si>
  <si>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</si>
  <si>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</si>
  <si>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</si>
  <si>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</si>
  <si>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</si>
  <si>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</si>
  <si>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</si>
  <si>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</si>
  <si>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</si>
  <si>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</si>
  <si>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</si>
  <si>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</si>
  <si>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</si>
  <si>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</si>
  <si>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</si>
  <si>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</si>
  <si>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</si>
  <si>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</si>
  <si>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</si>
  <si>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</si>
  <si>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</si>
  <si>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</si>
  <si>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</si>
  <si>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</si>
  <si>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</si>
  <si>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</si>
  <si>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</si>
  <si>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</si>
  <si>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</si>
  <si>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</si>
  <si>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</si>
  <si>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</si>
  <si>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</si>
  <si>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</si>
  <si>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</si>
  <si>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</si>
  <si>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</si>
  <si>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</si>
  <si>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</si>
  <si>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</si>
  <si>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</si>
  <si>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</si>
  <si>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</si>
  <si>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</si>
  <si>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</si>
  <si>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</si>
  <si>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</si>
  <si>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</si>
  <si>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</si>
  <si>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</si>
  <si>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</si>
  <si>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</si>
  <si>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</si>
  <si>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</si>
  <si>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</si>
  <si>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</si>
  <si>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</si>
  <si>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</si>
  <si>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</si>
  <si>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</si>
  <si>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</si>
  <si>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</si>
  <si>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</si>
  <si>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</si>
  <si>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</si>
  <si>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</si>
  <si>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</si>
  <si>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</si>
  <si>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</si>
  <si>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</si>
  <si>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</si>
  <si>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</si>
  <si>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</si>
  <si>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</si>
  <si>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</si>
  <si>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</si>
  <si>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</si>
  <si>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</si>
  <si>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</si>
  <si>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</si>
  <si>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</si>
  <si>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</si>
  <si>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</si>
  <si>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</si>
  <si>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</si>
  <si>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</si>
  <si>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</si>
  <si>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</si>
  <si>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</si>
  <si>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</si>
  <si>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</si>
  <si>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</si>
  <si>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</si>
  <si>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</si>
  <si>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</si>
  <si>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</si>
  <si>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</si>
  <si>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</si>
  <si>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</si>
  <si>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</si>
  <si>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</si>
  <si>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</si>
  <si>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</si>
  <si>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</si>
  <si>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</si>
  <si>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</si>
  <si>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</si>
  <si>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</si>
  <si>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</si>
  <si>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</si>
  <si>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</si>
  <si>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</si>
  <si>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</si>
  <si>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</si>
  <si>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</si>
  <si>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</si>
  <si>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</si>
  <si>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</si>
  <si>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</si>
  <si>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</si>
  <si>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</si>
  <si>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</si>
  <si>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</si>
  <si>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</si>
  <si>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</si>
  <si>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</si>
  <si>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</si>
  <si>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</si>
  <si>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</si>
  <si>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</si>
  <si>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</si>
  <si>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</si>
  <si>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</si>
  <si>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</si>
  <si>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</si>
  <si>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</si>
  <si>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</si>
  <si>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</si>
  <si>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</si>
  <si>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</si>
  <si>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</si>
  <si>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</si>
  <si>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</si>
  <si>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</si>
  <si>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</si>
  <si>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</si>
  <si>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</si>
  <si>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</si>
  <si>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</si>
  <si>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</si>
  <si>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</si>
  <si>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</si>
  <si>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</si>
  <si>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</si>
  <si>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</si>
  <si>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</si>
  <si>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</si>
  <si>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</si>
  <si>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</si>
  <si>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</si>
  <si>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</si>
  <si>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</si>
  <si>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</si>
  <si>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</si>
  <si>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</si>
  <si>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</si>
  <si>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</si>
  <si>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</si>
  <si>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</si>
  <si>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</si>
  <si>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</si>
  <si>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</si>
  <si>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</si>
  <si>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</si>
  <si>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</si>
  <si>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</si>
  <si>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</si>
  <si>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</si>
  <si>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</si>
  <si>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</si>
  <si>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</si>
  <si>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</si>
  <si>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</si>
  <si>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</si>
  <si>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</si>
  <si>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</si>
  <si>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</si>
  <si>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</si>
  <si>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</si>
  <si>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</si>
  <si>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</si>
  <si>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</si>
  <si>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</si>
  <si>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</si>
  <si>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</si>
  <si>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</si>
  <si>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</si>
  <si>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</si>
  <si>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</si>
  <si>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</si>
  <si>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</si>
  <si>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</si>
  <si>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</si>
  <si>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</si>
  <si>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</si>
  <si>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</si>
  <si>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</si>
  <si>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</si>
  <si>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</si>
  <si>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</si>
  <si>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</si>
  <si>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</si>
  <si>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</si>
  <si>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</si>
  <si>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</si>
  <si>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</si>
  <si>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</si>
  <si>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</si>
  <si>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</si>
  <si>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</si>
  <si>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</si>
  <si>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</si>
  <si>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</si>
  <si>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</si>
  <si>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</si>
  <si>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</si>
  <si>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</si>
  <si>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</si>
  <si>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</si>
  <si>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</si>
  <si>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</si>
  <si>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</si>
  <si>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</si>
  <si>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</si>
  <si>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</si>
  <si>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</si>
  <si>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</si>
  <si>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</si>
  <si>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</si>
  <si>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</si>
  <si>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</si>
  <si>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</si>
  <si>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</si>
  <si>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</si>
  <si>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</si>
  <si>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</si>
  <si>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</si>
  <si>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</si>
  <si>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</si>
  <si>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</si>
  <si>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</si>
  <si>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</si>
  <si>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</si>
  <si>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</si>
  <si>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</si>
  <si>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</si>
  <si>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</si>
  <si>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</si>
  <si>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</si>
  <si>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</si>
  <si>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</si>
  <si>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</si>
  <si>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</si>
  <si>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</si>
  <si>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</si>
  <si>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</si>
  <si>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</si>
  <si>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</si>
  <si>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</si>
  <si>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</si>
  <si>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</si>
  <si>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</si>
  <si>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</si>
  <si>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</si>
  <si>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</si>
  <si>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</si>
  <si>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</si>
  <si>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</si>
  <si>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</si>
  <si>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</si>
  <si>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</si>
  <si>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</si>
  <si>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</si>
  <si>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</si>
  <si>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</si>
  <si>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</si>
  <si>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</si>
  <si>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</si>
  <si>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</si>
  <si>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</si>
  <si>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</si>
  <si>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</si>
  <si>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</si>
  <si>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</si>
  <si>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</si>
  <si>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</si>
  <si>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</si>
  <si>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</si>
  <si>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</si>
  <si>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</si>
  <si>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</si>
  <si>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</si>
  <si>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</si>
  <si>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</si>
  <si>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</si>
  <si>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</si>
  <si>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</si>
  <si>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</si>
  <si>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</si>
  <si>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</si>
  <si>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</si>
  <si>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</si>
  <si>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</si>
  <si>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</si>
  <si>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</si>
  <si>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</si>
  <si>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</si>
  <si>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</si>
  <si>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</si>
  <si>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</si>
  <si>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</si>
  <si>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</si>
  <si>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</si>
  <si>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</si>
  <si>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</si>
  <si>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</si>
  <si>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</si>
  <si>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</si>
  <si>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</si>
  <si>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</si>
  <si>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</si>
  <si>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</si>
  <si>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</si>
  <si>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</si>
  <si>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</si>
  <si>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</si>
  <si>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</si>
  <si>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</si>
  <si>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</si>
  <si>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</si>
  <si>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</si>
  <si>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</si>
  <si>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</si>
  <si>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</si>
  <si>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</si>
  <si>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</si>
  <si>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</si>
  <si>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</si>
  <si>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</si>
  <si>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</si>
  <si>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</si>
  <si>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</si>
  <si>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</si>
  <si>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</si>
  <si>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</si>
  <si>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</si>
  <si>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</si>
  <si>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</si>
  <si>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</si>
  <si>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</si>
  <si>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</si>
  <si>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</si>
  <si>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</si>
  <si>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</si>
  <si>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</si>
  <si>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</si>
  <si>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</si>
  <si>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</si>
  <si>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</si>
  <si>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</si>
  <si>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</si>
  <si>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</si>
  <si>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</si>
  <si>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</si>
  <si>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</si>
  <si>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</si>
  <si>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</si>
  <si>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</si>
  <si>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</si>
  <si>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</si>
  <si>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</si>
  <si>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</si>
  <si>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</si>
  <si>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</si>
  <si>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</si>
  <si>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</si>
  <si>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</si>
  <si>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</si>
  <si>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</si>
  <si>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</si>
  <si>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</si>
  <si>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</si>
  <si>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</si>
  <si>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</si>
  <si>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</si>
  <si>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</si>
  <si>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</si>
  <si>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</si>
  <si>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</si>
  <si>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</si>
  <si>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</si>
  <si>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</si>
  <si>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</si>
  <si>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</si>
  <si>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</si>
  <si>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</si>
  <si>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</si>
  <si>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</si>
  <si>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</si>
  <si>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</si>
  <si>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</si>
  <si>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</si>
  <si>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</si>
  <si>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</si>
  <si>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</si>
  <si>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</si>
  <si>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</si>
  <si>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</si>
  <si>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</si>
  <si>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</si>
  <si>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</si>
  <si>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</si>
  <si>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</si>
  <si>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</si>
  <si>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</si>
  <si>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</si>
  <si>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</si>
  <si>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</si>
  <si>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</si>
  <si>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</si>
  <si>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</si>
  <si>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</si>
  <si>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</si>
  <si>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</si>
  <si>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</si>
  <si>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</si>
  <si>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</si>
  <si>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</si>
  <si>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</si>
  <si>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</si>
  <si>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</si>
  <si>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</si>
  <si>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</si>
  <si>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</si>
  <si>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</si>
  <si>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</si>
  <si>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</si>
  <si>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</si>
  <si>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</si>
  <si>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</si>
  <si>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</si>
  <si>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</si>
  <si>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</si>
  <si>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</si>
  <si>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</si>
  <si>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</si>
  <si>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</si>
  <si>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</si>
  <si>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</si>
  <si>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</si>
  <si>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</si>
  <si>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</si>
  <si>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</si>
  <si>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</si>
  <si>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</si>
  <si>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</si>
  <si>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</si>
  <si>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</si>
  <si>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</si>
  <si>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</si>
  <si>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</si>
  <si>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</si>
  <si>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</si>
  <si>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</si>
  <si>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</si>
  <si>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</si>
  <si>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</si>
  <si>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</si>
  <si>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</si>
  <si>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</si>
  <si>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</si>
  <si>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</si>
  <si>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</si>
  <si>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</si>
  <si>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</si>
  <si>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</si>
  <si>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</si>
  <si>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</si>
  <si>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</si>
  <si>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</si>
  <si>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</si>
  <si>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</si>
  <si>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</si>
  <si>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</si>
  <si>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</si>
  <si>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</si>
  <si>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</si>
  <si>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</si>
  <si>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</si>
  <si>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</si>
  <si>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</si>
  <si>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</si>
  <si>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</si>
  <si>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</si>
  <si>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</si>
  <si>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</si>
  <si>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</si>
  <si>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</si>
  <si>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</si>
  <si>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</si>
  <si>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</si>
  <si>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</si>
  <si>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</si>
  <si>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</si>
  <si>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</si>
  <si>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</si>
  <si>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</si>
  <si>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</si>
  <si>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</si>
  <si>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</si>
  <si>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</si>
  <si>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</si>
  <si>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</si>
  <si>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</si>
  <si>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</si>
  <si>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</si>
  <si>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</si>
  <si>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</si>
  <si>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</si>
  <si>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</si>
  <si>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</si>
  <si>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</si>
  <si>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</si>
  <si>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</si>
  <si>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</si>
  <si>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</si>
  <si>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</si>
  <si>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</si>
  <si>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</si>
  <si>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</si>
  <si>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</si>
  <si>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</si>
  <si>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</si>
  <si>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</si>
  <si>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</si>
  <si>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</si>
  <si>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</si>
  <si>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</si>
  <si>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</si>
  <si>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</si>
  <si>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</si>
  <si>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</si>
  <si>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</si>
  <si>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</si>
  <si>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</si>
  <si>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</si>
  <si>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</si>
  <si>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</si>
  <si>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</si>
  <si>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</si>
  <si>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</si>
  <si>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</si>
  <si>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</si>
  <si>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</si>
  <si>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</si>
  <si>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</si>
  <si>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</si>
  <si>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</si>
  <si>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</si>
  <si>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</si>
  <si>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</si>
  <si>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</si>
  <si>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</si>
  <si>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</si>
  <si>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</si>
  <si>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</si>
  <si>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</si>
  <si>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</si>
  <si>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</si>
  <si>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</si>
  <si>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</si>
  <si>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</si>
  <si>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</si>
  <si>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</si>
  <si>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</si>
  <si>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</si>
  <si>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</si>
  <si>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</si>
  <si>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</si>
  <si>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</si>
  <si>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</si>
  <si>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</si>
  <si>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</si>
  <si>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</si>
  <si>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</si>
  <si>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</si>
  <si>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</si>
  <si>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</si>
  <si>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</si>
  <si>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</si>
  <si>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</si>
  <si>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</si>
  <si>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</si>
  <si>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</si>
  <si>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</si>
  <si>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</si>
  <si>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</si>
  <si>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</si>
  <si>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</si>
  <si>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</si>
  <si>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</si>
  <si>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</si>
  <si>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</si>
  <si>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</si>
  <si>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</si>
  <si>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</si>
  <si>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</si>
  <si>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</si>
  <si>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</si>
  <si>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</si>
  <si>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</si>
  <si>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</si>
  <si>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</si>
  <si>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</si>
  <si>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</si>
  <si>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</si>
  <si>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</si>
  <si>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</si>
  <si>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</si>
  <si>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</si>
  <si>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</si>
  <si>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</si>
  <si>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</si>
  <si>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</si>
  <si>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</si>
  <si>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</si>
  <si>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</si>
  <si>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</si>
  <si>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</si>
  <si>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</si>
  <si>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</si>
  <si>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</si>
  <si>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</si>
  <si>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</si>
  <si>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</si>
  <si>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</si>
  <si>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</si>
  <si>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</si>
  <si>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</si>
  <si>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</si>
  <si>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</si>
  <si>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</si>
  <si>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</si>
  <si>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</si>
  <si>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</si>
  <si>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</si>
  <si>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</si>
  <si>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</si>
  <si>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</si>
  <si>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</si>
  <si>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</si>
  <si>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</si>
  <si>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</si>
  <si>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</si>
  <si>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</si>
  <si>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</si>
  <si>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</si>
  <si>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</si>
  <si>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</si>
  <si>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</si>
  <si>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</si>
  <si>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</si>
  <si>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</si>
  <si>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</si>
  <si>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</si>
  <si>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</si>
  <si>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</si>
  <si>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</si>
  <si>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</si>
  <si>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</si>
  <si>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</si>
  <si>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</si>
  <si>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</si>
  <si>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</si>
  <si>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</si>
  <si>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</si>
  <si>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</si>
  <si>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</si>
  <si>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</si>
  <si>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</si>
  <si>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</si>
  <si>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</si>
  <si>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</si>
  <si>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</si>
  <si>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</si>
  <si>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</si>
  <si>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</si>
  <si>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</si>
  <si>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</si>
  <si>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</si>
  <si>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</si>
  <si>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</si>
  <si>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</si>
  <si>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</si>
  <si>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</si>
  <si>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</si>
  <si>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</si>
  <si>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</si>
  <si>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</si>
  <si>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</si>
  <si>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</si>
  <si>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</si>
  <si>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</si>
  <si>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</si>
  <si>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</si>
  <si>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</si>
  <si>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</si>
  <si>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</si>
  <si>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</si>
  <si>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</si>
  <si>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</si>
  <si>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</si>
  <si>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</si>
  <si>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</si>
  <si>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</si>
  <si>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</si>
  <si>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</si>
  <si>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</si>
  <si>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</si>
  <si>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</si>
  <si>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</si>
  <si>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</si>
  <si>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</si>
  <si>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</si>
  <si>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</si>
  <si>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</si>
  <si>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</si>
  <si>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</si>
  <si>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</si>
  <si>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</si>
  <si>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</si>
  <si>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</si>
  <si>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</si>
  <si>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</si>
  <si>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</si>
  <si>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</si>
  <si>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</si>
  <si>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</si>
  <si>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</si>
  <si>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</si>
  <si>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</si>
  <si>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</si>
  <si>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</si>
  <si>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</si>
  <si>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</si>
  <si>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</si>
  <si>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</si>
  <si>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</si>
  <si>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</si>
  <si>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</si>
  <si>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</si>
  <si>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</si>
  <si>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</si>
  <si>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</si>
  <si>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</si>
  <si>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</si>
  <si>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</si>
  <si>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</si>
  <si>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</si>
  <si>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</si>
  <si>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</si>
  <si>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</si>
  <si>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</si>
  <si>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</si>
  <si>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</si>
  <si>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</si>
  <si>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</si>
  <si>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</si>
  <si>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</si>
  <si>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</si>
  <si>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</si>
  <si>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</si>
  <si>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</si>
  <si>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</si>
  <si>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</si>
  <si>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</si>
  <si>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</si>
  <si>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</si>
  <si>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</si>
  <si>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</si>
  <si>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</si>
  <si>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</si>
  <si>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</si>
  <si>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</si>
  <si>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</si>
  <si>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</si>
  <si>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</si>
  <si>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</si>
  <si>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</si>
  <si>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</si>
  <si>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</si>
  <si>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</si>
  <si>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</si>
  <si>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</si>
  <si>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</si>
  <si>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</si>
  <si>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</si>
  <si>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</si>
  <si>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</si>
  <si>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</si>
  <si>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</si>
  <si>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</si>
  <si>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</si>
  <si>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</si>
  <si>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</si>
  <si>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</si>
  <si>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</si>
  <si>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</si>
  <si>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</si>
  <si>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</si>
  <si>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</si>
  <si>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</si>
  <si>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</si>
  <si>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</si>
  <si>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</si>
  <si>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</si>
  <si>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</si>
  <si>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</si>
  <si>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</si>
  <si>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</si>
  <si>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</si>
  <si>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</si>
  <si>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</si>
  <si>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</si>
  <si>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</si>
  <si>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</si>
  <si>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</si>
  <si>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</si>
  <si>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</si>
  <si>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</si>
  <si>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</si>
  <si>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</si>
  <si>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</si>
  <si>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</si>
  <si>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</si>
  <si>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</si>
  <si>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</si>
  <si>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</si>
  <si>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</si>
  <si>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</si>
  <si>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</si>
  <si>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</si>
  <si>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</si>
  <si>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</si>
  <si>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</si>
  <si>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</si>
  <si>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</si>
  <si>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</si>
  <si>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</si>
  <si>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</si>
  <si>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</si>
  <si>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</si>
  <si>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</si>
  <si>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</si>
  <si>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</si>
  <si>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</si>
  <si>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</si>
  <si>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</si>
  <si>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</si>
  <si>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</si>
  <si>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</si>
  <si>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</si>
  <si>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</si>
  <si>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</si>
  <si>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</si>
  <si>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</si>
  <si>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</si>
  <si>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</si>
  <si>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</si>
  <si>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</si>
  <si>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</si>
  <si>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</si>
  <si>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</si>
  <si>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</si>
  <si>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</si>
  <si>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</si>
  <si>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</si>
  <si>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</si>
  <si>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</si>
  <si>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</si>
  <si>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</si>
  <si>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</si>
  <si>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</si>
  <si>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</si>
  <si>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</si>
  <si>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</si>
  <si>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</si>
  <si>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</si>
  <si>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</si>
  <si>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</si>
  <si>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</si>
  <si>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</si>
  <si>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</si>
  <si>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</si>
  <si>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</si>
  <si>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</si>
  <si>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</si>
  <si>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</si>
  <si>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</si>
  <si>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</si>
  <si>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</si>
  <si>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</si>
  <si>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</si>
  <si>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</si>
  <si>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</si>
  <si>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</si>
  <si>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</si>
  <si>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</si>
  <si>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</si>
  <si>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</si>
  <si>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</si>
  <si>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</si>
  <si>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</si>
  <si>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</si>
  <si>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</si>
  <si>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</si>
  <si>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</si>
  <si>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</si>
  <si>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</si>
  <si>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</si>
  <si>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</si>
  <si>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</si>
  <si>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</si>
  <si>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</si>
  <si>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</si>
  <si>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</si>
  <si>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</si>
  <si>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</si>
  <si>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</si>
  <si>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</si>
  <si>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</si>
  <si>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</si>
  <si>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</si>
  <si>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</si>
  <si>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</si>
  <si>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</si>
  <si>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</si>
  <si>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</si>
  <si>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</si>
  <si>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</si>
  <si>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</si>
  <si>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</si>
  <si>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</si>
  <si>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</si>
  <si>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</si>
  <si>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</si>
  <si>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</si>
  <si>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</si>
  <si>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</si>
  <si>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</si>
  <si>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</si>
  <si>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</si>
  <si>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</si>
  <si>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</si>
  <si>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</si>
  <si>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</si>
  <si>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</si>
  <si>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</si>
  <si>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</si>
  <si>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</si>
  <si>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</si>
  <si>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</si>
  <si>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</si>
  <si>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</si>
  <si>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</si>
  <si>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</si>
  <si>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</si>
  <si>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</si>
  <si>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</si>
  <si>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</si>
  <si>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</si>
  <si>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</si>
  <si>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</si>
  <si>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</si>
  <si>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</si>
  <si>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</si>
  <si>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</si>
  <si>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</si>
  <si>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</si>
  <si>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</si>
  <si>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</si>
  <si>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</si>
  <si>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</si>
  <si>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</si>
  <si>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</si>
  <si>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</si>
  <si>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</si>
  <si>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</si>
  <si>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</si>
  <si>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</si>
  <si>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</si>
  <si>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</si>
  <si>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</si>
  <si>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</si>
  <si>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</si>
  <si>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</si>
  <si>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</si>
  <si>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</si>
  <si>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</si>
  <si>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</si>
  <si>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</si>
  <si>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</si>
  <si>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</si>
  <si>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</si>
  <si>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</si>
  <si>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</si>
  <si>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</si>
  <si>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</si>
  <si>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</si>
  <si>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</si>
  <si>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</si>
  <si>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</si>
  <si>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</si>
  <si>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</si>
  <si>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</si>
  <si>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</si>
  <si>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</si>
  <si>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</si>
  <si>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</si>
  <si>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</si>
  <si>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</si>
  <si>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</si>
  <si>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</si>
  <si>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</si>
  <si>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</si>
  <si>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</si>
  <si>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</si>
  <si>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</si>
  <si>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</si>
  <si>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</si>
  <si>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</si>
  <si>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</si>
  <si>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</si>
  <si>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</si>
  <si>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</si>
  <si>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</si>
  <si>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</si>
  <si>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</si>
  <si>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</si>
  <si>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</si>
  <si>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</si>
  <si>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</si>
  <si>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</si>
  <si>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</si>
  <si>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</si>
  <si>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</si>
  <si>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</si>
  <si>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</si>
  <si>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</si>
  <si>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</si>
  <si>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</si>
  <si>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</si>
  <si>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</si>
  <si>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</si>
  <si>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</si>
  <si>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</si>
  <si>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</si>
  <si>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</si>
  <si>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</si>
  <si>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</si>
  <si>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</si>
  <si>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</si>
  <si>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</si>
  <si>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</si>
  <si>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</si>
  <si>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</si>
  <si>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</si>
  <si>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</si>
  <si>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</si>
  <si>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</si>
  <si>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</si>
  <si>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</si>
  <si>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</si>
  <si>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</si>
  <si>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</si>
  <si>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</si>
  <si>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</si>
  <si>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</si>
  <si>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</si>
  <si>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</si>
  <si>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</si>
  <si>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</si>
  <si>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</si>
  <si>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</si>
  <si>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</si>
  <si>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</si>
  <si>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</si>
  <si>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</si>
  <si>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</si>
  <si>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</si>
  <si>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</si>
  <si>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</si>
  <si>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</si>
  <si>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</si>
  <si>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</si>
  <si>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</si>
  <si>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</si>
  <si>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</si>
  <si>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</si>
  <si>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</si>
  <si>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</si>
  <si>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</si>
  <si>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</si>
  <si>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</si>
  <si>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</si>
  <si>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</si>
  <si>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</si>
  <si>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</si>
  <si>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</si>
  <si>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</si>
  <si>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</si>
  <si>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</si>
  <si>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</si>
  <si>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</si>
  <si>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</si>
  <si>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</si>
  <si>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</si>
  <si>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</si>
  <si>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</si>
  <si>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</si>
  <si>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</si>
  <si>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</si>
  <si>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</si>
  <si>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</si>
  <si>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</si>
  <si>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</si>
  <si>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</si>
  <si>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</si>
  <si>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</si>
  <si>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</si>
  <si>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</si>
  <si>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</si>
  <si>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</si>
  <si>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</si>
  <si>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</si>
  <si>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</si>
  <si>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</si>
  <si>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</si>
  <si>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</si>
  <si>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</si>
  <si>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</si>
  <si>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</si>
  <si>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</si>
  <si>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</si>
  <si>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</si>
  <si>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</si>
  <si>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</si>
  <si>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</si>
  <si>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</si>
  <si>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</si>
  <si>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</si>
  <si>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</si>
  <si>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</si>
  <si>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</si>
  <si>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</si>
  <si>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</si>
  <si>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</si>
  <si>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</si>
  <si>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</si>
  <si>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</si>
  <si>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</si>
  <si>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</si>
  <si>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</si>
  <si>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</si>
  <si>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</si>
  <si>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</si>
  <si>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</si>
  <si>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</si>
  <si>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</si>
  <si>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</si>
  <si>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</si>
  <si>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</si>
  <si>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</si>
  <si>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</si>
  <si>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</si>
  <si>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</si>
  <si>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</si>
  <si>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</si>
  <si>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</si>
  <si>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</si>
  <si>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</si>
  <si>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</si>
  <si>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</si>
  <si>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</si>
  <si>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</si>
  <si>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</si>
  <si>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</si>
  <si>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</si>
  <si>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</si>
  <si>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</si>
  <si>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</si>
  <si>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</si>
  <si>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</si>
  <si>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</si>
  <si>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</si>
  <si>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</si>
  <si>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</si>
  <si>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</si>
  <si>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</si>
  <si>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</si>
  <si>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</si>
  <si>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</si>
  <si>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</si>
  <si>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</si>
  <si>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</si>
  <si>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</si>
  <si>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</si>
  <si>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</si>
  <si>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</si>
  <si>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</si>
  <si>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</si>
  <si>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</si>
  <si>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</si>
  <si>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</si>
  <si>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</si>
  <si>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</si>
  <si>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</si>
  <si>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</si>
  <si>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</si>
  <si>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</si>
  <si>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</si>
  <si>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</si>
  <si>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</si>
  <si>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</si>
  <si>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</si>
  <si>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</si>
  <si>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</si>
  <si>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</si>
  <si>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</si>
  <si>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</si>
  <si>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</si>
  <si>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</si>
  <si>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</si>
  <si>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</si>
  <si>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</si>
  <si>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</si>
  <si>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</si>
  <si>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</si>
  <si>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</si>
  <si>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</si>
  <si>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</si>
  <si>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</si>
  <si>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</si>
  <si>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</si>
  <si>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</si>
  <si>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</si>
  <si>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</si>
  <si>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</si>
  <si>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</si>
  <si>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</si>
  <si>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</si>
  <si>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</si>
  <si>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</si>
  <si>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</si>
  <si>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</si>
  <si>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</si>
  <si>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</si>
  <si>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</si>
  <si>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</si>
  <si>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</si>
  <si>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</si>
  <si>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</si>
  <si>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</si>
  <si>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</si>
  <si>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</si>
  <si>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</si>
  <si>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</si>
  <si>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</si>
  <si>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</si>
  <si>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</si>
  <si>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</si>
  <si>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</si>
  <si>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</si>
  <si>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</si>
  <si>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</si>
  <si>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</si>
  <si>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</si>
  <si>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</si>
  <si>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</si>
  <si>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</si>
  <si>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</si>
  <si>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</si>
  <si>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</si>
  <si>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</si>
  <si>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</si>
  <si>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</si>
  <si>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</si>
  <si>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</si>
  <si>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</si>
  <si>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</si>
  <si>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</si>
  <si>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</si>
  <si>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</si>
  <si>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</si>
  <si>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</si>
  <si>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</si>
  <si>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</si>
  <si>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</si>
  <si>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</si>
  <si>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</si>
  <si>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</si>
  <si>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</si>
  <si>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</si>
  <si>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</si>
  <si>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</si>
  <si>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</si>
  <si>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</si>
  <si>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</si>
  <si>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</si>
  <si>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</si>
  <si>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</si>
  <si>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</si>
  <si>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</si>
  <si>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</si>
  <si>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</si>
  <si>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</si>
  <si>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</si>
  <si>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</si>
  <si>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</si>
  <si>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</si>
  <si>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</si>
  <si>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</si>
  <si>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</si>
  <si>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</si>
  <si>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</si>
  <si>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</si>
  <si>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</si>
  <si>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</si>
  <si>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</si>
  <si>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</si>
  <si>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</si>
  <si>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</si>
  <si>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</si>
  <si>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</si>
  <si>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</si>
  <si>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</si>
  <si>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</si>
  <si>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</si>
  <si>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</si>
  <si>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</si>
  <si>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</si>
  <si>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</si>
  <si>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</si>
  <si>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</si>
  <si>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</si>
  <si>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</si>
  <si>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</si>
  <si>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</si>
  <si>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</si>
  <si>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</si>
  <si>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</si>
  <si>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</si>
  <si>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</si>
  <si>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</si>
  <si>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</si>
  <si>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</si>
  <si>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</si>
  <si>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</si>
  <si>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</si>
  <si>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</si>
  <si>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</si>
  <si>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</si>
  <si>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</si>
  <si>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</si>
  <si>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</si>
  <si>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</si>
  <si>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</si>
  <si>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</si>
  <si>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</si>
  <si>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</si>
  <si>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</si>
  <si>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</si>
  <si>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</si>
  <si>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</si>
  <si>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</si>
  <si>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</si>
  <si>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</si>
  <si>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</si>
  <si>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</si>
  <si>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</si>
  <si>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</si>
  <si>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</si>
  <si>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</si>
  <si>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</si>
  <si>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</si>
  <si>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</si>
  <si>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</si>
  <si>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</si>
  <si>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</si>
  <si>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</si>
  <si>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</si>
  <si>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</si>
  <si>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</si>
  <si>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</si>
  <si>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</si>
  <si>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</si>
  <si>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</si>
  <si>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</si>
  <si>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</si>
  <si>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</si>
  <si>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</si>
  <si>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</si>
  <si>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</si>
  <si>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</si>
  <si>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</si>
  <si>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</si>
  <si>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</si>
  <si>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</si>
  <si>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</si>
  <si>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</si>
  <si>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</si>
  <si>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</si>
  <si>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</si>
  <si>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</si>
  <si>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</si>
  <si>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</si>
  <si>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</si>
  <si>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</si>
  <si>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</si>
  <si>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</si>
  <si>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</si>
  <si>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</si>
  <si>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</si>
  <si>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</si>
  <si>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</si>
  <si>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</si>
  <si>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</si>
  <si>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</si>
  <si>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</si>
  <si>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</si>
  <si>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</si>
  <si>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</si>
  <si>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</si>
  <si>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</si>
  <si>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</si>
  <si>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</si>
  <si>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</si>
  <si>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</si>
  <si>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</si>
  <si>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</si>
  <si>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</si>
  <si>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</si>
  <si>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</si>
  <si>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</si>
  <si>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</si>
  <si>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</si>
  <si>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</si>
  <si>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</si>
  <si>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</si>
  <si>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</si>
  <si>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</si>
  <si>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</si>
  <si>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</si>
  <si>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</si>
  <si>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</si>
  <si>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</si>
  <si>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</si>
  <si>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</si>
  <si>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</si>
  <si>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</si>
  <si>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</si>
  <si>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</si>
  <si>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</si>
  <si>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</si>
  <si>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</si>
  <si>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</si>
  <si>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</si>
  <si>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</si>
  <si>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</si>
  <si>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</si>
  <si>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</si>
  <si>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</si>
  <si>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</si>
  <si>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</si>
  <si>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</si>
  <si>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</si>
  <si>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</si>
  <si>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</si>
  <si>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</si>
  <si>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</si>
  <si>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</si>
  <si>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</si>
  <si>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</si>
  <si>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</si>
  <si>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</si>
  <si>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</si>
  <si>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</si>
  <si>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</si>
  <si>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</si>
  <si>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</si>
  <si>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</si>
  <si>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</si>
  <si>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</si>
  <si>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</si>
  <si>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</si>
  <si>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</si>
  <si>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</si>
  <si>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</si>
  <si>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</si>
  <si>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</si>
  <si>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</si>
  <si>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</si>
  <si>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</si>
  <si>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</si>
  <si>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</si>
  <si>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</si>
  <si>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</si>
  <si>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</si>
  <si>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</si>
  <si>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</si>
  <si>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</si>
  <si>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</si>
  <si>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</si>
  <si>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</si>
  <si>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</si>
  <si>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</si>
  <si>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</si>
  <si>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</si>
  <si>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</si>
  <si>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</si>
  <si>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</si>
  <si>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</si>
  <si>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</si>
  <si>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</si>
  <si>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</si>
  <si>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</si>
  <si>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</si>
  <si>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</si>
  <si>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</si>
  <si>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</si>
  <si>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</si>
  <si>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</si>
  <si>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</si>
  <si>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</si>
  <si>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</si>
  <si>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</si>
  <si>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</si>
  <si>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</si>
  <si>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</si>
  <si>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</si>
  <si>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</si>
  <si>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</si>
  <si>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</si>
  <si>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</si>
  <si>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</si>
  <si>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</si>
  <si>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</si>
  <si>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</si>
  <si>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</si>
  <si>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</si>
  <si>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</si>
  <si>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</si>
  <si>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</si>
  <si>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</si>
  <si>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</si>
  <si>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</si>
  <si>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</si>
  <si>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</si>
  <si>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</si>
  <si>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</si>
  <si>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</si>
  <si>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</si>
  <si>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</si>
  <si>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</si>
  <si>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</si>
  <si>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</si>
  <si>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</si>
  <si>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</si>
  <si>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</si>
  <si>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</si>
  <si>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</si>
  <si>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</si>
  <si>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</si>
  <si>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</si>
  <si>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</si>
  <si>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</si>
  <si>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</si>
  <si>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</si>
  <si>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</si>
  <si>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</si>
  <si>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</si>
  <si>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</si>
  <si>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</si>
  <si>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</si>
  <si>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</si>
  <si>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</si>
  <si>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</si>
  <si>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</si>
  <si>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</si>
  <si>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</si>
  <si>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</si>
  <si>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</si>
  <si>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</si>
  <si>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</si>
  <si>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</si>
  <si>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</si>
  <si>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</si>
  <si>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</si>
  <si>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</si>
  <si>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</si>
  <si>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</si>
  <si>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</si>
  <si>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</si>
  <si>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</si>
  <si>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</si>
  <si>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</si>
  <si>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</si>
  <si>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</si>
  <si>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</si>
  <si>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</si>
  <si>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</si>
  <si>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</si>
  <si>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</si>
  <si>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</si>
  <si>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</si>
  <si>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</si>
  <si>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</si>
  <si>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</si>
  <si>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</si>
  <si>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</si>
  <si>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</si>
  <si>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</si>
  <si>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</si>
  <si>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</si>
  <si>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</si>
  <si>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</si>
  <si>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</si>
  <si>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</si>
  <si>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</si>
  <si>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</si>
  <si>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</si>
  <si>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</si>
  <si>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</si>
  <si>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</si>
  <si>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</si>
  <si>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</si>
  <si>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</si>
  <si>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</si>
  <si>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</si>
  <si>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</si>
  <si>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</si>
  <si>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</si>
  <si>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</si>
  <si>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</si>
  <si>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</si>
  <si>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</si>
  <si>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</si>
  <si>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</si>
  <si>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</si>
  <si>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</si>
  <si>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</si>
  <si>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</si>
  <si>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</si>
  <si>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</si>
  <si>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</si>
  <si>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</si>
  <si>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</si>
  <si>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</si>
  <si>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</si>
  <si>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</si>
  <si>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</si>
  <si>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</si>
  <si>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</si>
  <si>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</si>
  <si>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</si>
  <si>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</si>
  <si>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</si>
  <si>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</si>
  <si>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</si>
  <si>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</si>
  <si>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</si>
  <si>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</si>
  <si>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</si>
  <si>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</si>
  <si>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</si>
  <si>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</si>
  <si>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</si>
  <si>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</si>
  <si>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</si>
  <si>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</si>
  <si>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</si>
  <si>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</si>
  <si>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</si>
  <si>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</si>
  <si>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</si>
  <si>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</si>
  <si>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</si>
  <si>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</si>
  <si>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</si>
  <si>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</si>
  <si>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</si>
  <si>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</si>
  <si>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</si>
  <si>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</si>
  <si>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</si>
  <si>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</si>
  <si>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</si>
  <si>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</si>
  <si>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</si>
  <si>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</si>
  <si>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</si>
  <si>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</si>
  <si>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</si>
  <si>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</si>
  <si>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</si>
  <si>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</si>
  <si>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</si>
  <si>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</si>
  <si>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</si>
  <si>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</si>
  <si>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</si>
  <si>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</si>
  <si>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</si>
  <si>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</si>
  <si>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</si>
  <si>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</si>
  <si>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</si>
  <si>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</si>
  <si>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</si>
  <si>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</si>
  <si>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</si>
  <si>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</si>
  <si>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</si>
  <si>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</si>
  <si>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</si>
  <si>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</si>
  <si>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</si>
  <si>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</si>
  <si>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</si>
  <si>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</si>
  <si>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</si>
  <si>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</si>
  <si>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</si>
  <si>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</si>
  <si>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</si>
  <si>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</si>
  <si>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</si>
  <si>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</si>
  <si>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</si>
  <si>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</si>
  <si>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</si>
  <si>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</si>
  <si>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</si>
  <si>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</si>
  <si>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</si>
  <si>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</si>
  <si>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</si>
  <si>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</si>
  <si>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</si>
  <si>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</si>
  <si>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</si>
  <si>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</si>
  <si>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</si>
  <si>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</si>
  <si>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</si>
  <si>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</si>
  <si>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</si>
  <si>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</si>
  <si>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</si>
  <si>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</si>
  <si>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</si>
  <si>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</si>
  <si>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</si>
  <si>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</si>
  <si>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</si>
  <si>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</si>
  <si>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</si>
  <si>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</si>
  <si>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</si>
  <si>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</si>
  <si>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</si>
  <si>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</si>
  <si>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</si>
  <si>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</si>
  <si>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</si>
  <si>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</si>
  <si>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</si>
  <si>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</si>
  <si>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</si>
  <si>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</si>
  <si>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</si>
  <si>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</si>
  <si>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</si>
  <si>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</si>
  <si>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</si>
  <si>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</si>
  <si>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</si>
  <si>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</si>
  <si>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</si>
  <si>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</si>
  <si>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</si>
  <si>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</si>
  <si>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</si>
  <si>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</si>
  <si>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</si>
  <si>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</si>
  <si>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</si>
  <si>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</si>
  <si>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</si>
  <si>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</si>
  <si>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</si>
  <si>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</si>
  <si>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</si>
  <si>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</si>
  <si>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</si>
  <si>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</si>
  <si>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</si>
  <si>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</si>
  <si>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</si>
  <si>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</si>
  <si>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</si>
  <si>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</si>
  <si>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</si>
  <si>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</si>
  <si>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</si>
  <si>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</si>
  <si>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</si>
  <si>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</si>
  <si>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</si>
  <si>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</si>
  <si>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</si>
  <si>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</si>
  <si>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</si>
  <si>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</si>
  <si>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</si>
  <si>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</si>
  <si>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</si>
  <si>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</si>
  <si>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</si>
  <si>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</si>
  <si>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</si>
  <si>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</si>
  <si>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</si>
  <si>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</si>
  <si>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</si>
  <si>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</si>
  <si>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</si>
  <si>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</si>
  <si>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</si>
  <si>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</si>
  <si>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</si>
  <si>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</si>
  <si>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</si>
  <si>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</si>
  <si>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</si>
  <si>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</si>
  <si>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</si>
  <si>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</si>
  <si>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</si>
  <si>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</si>
  <si>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</si>
  <si>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</si>
  <si>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</si>
  <si>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</si>
  <si>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</si>
  <si>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</si>
  <si>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</si>
  <si>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</si>
  <si>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</si>
  <si>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</si>
  <si>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</si>
  <si>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</si>
  <si>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</si>
  <si>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</si>
  <si>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</si>
  <si>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</si>
  <si>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</si>
  <si>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</si>
  <si>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</si>
  <si>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</si>
  <si>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</si>
  <si>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</si>
  <si>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</si>
  <si>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</si>
  <si>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</si>
  <si>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</si>
  <si>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</si>
  <si>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</si>
  <si>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</si>
  <si>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</si>
  <si>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</si>
  <si>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</si>
  <si>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</si>
  <si>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</si>
  <si>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</si>
  <si>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</si>
  <si>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</si>
  <si>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</si>
  <si>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</si>
  <si>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</si>
  <si>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</si>
  <si>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</si>
  <si>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</si>
  <si>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</si>
  <si>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</si>
  <si>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</si>
  <si>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</si>
  <si>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</si>
  <si>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</si>
  <si>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</si>
  <si>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</si>
  <si>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</si>
  <si>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</si>
  <si>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</si>
  <si>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</si>
  <si>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</si>
  <si>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</si>
  <si>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</si>
  <si>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</si>
  <si>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</si>
  <si>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</si>
  <si>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</si>
  <si>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</si>
  <si>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</si>
  <si>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</si>
  <si>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</si>
  <si>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</si>
  <si>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</si>
  <si>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</si>
  <si>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</si>
  <si>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</si>
  <si>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</si>
  <si>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</si>
  <si>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</si>
  <si>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</si>
  <si>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</si>
  <si>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</si>
  <si>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</si>
  <si>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</si>
  <si>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</si>
  <si>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</si>
  <si>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</si>
  <si>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</si>
  <si>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</si>
  <si>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</si>
  <si>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</si>
  <si>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</si>
  <si>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</si>
  <si>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</si>
  <si>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</si>
  <si>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</si>
  <si>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</si>
  <si>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</si>
  <si>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</si>
  <si>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</si>
  <si>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</si>
  <si>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</si>
  <si>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</si>
  <si>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</si>
  <si>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</si>
  <si>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</si>
  <si>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</si>
  <si>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</si>
  <si>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</si>
  <si>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</si>
  <si>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</si>
  <si>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</si>
  <si>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</si>
  <si>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</si>
  <si>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</si>
  <si>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</si>
  <si>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</si>
  <si>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</si>
  <si>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</si>
  <si>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</si>
  <si>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</si>
  <si>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</si>
  <si>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</si>
  <si>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</si>
  <si>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</si>
  <si>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</si>
  <si>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</si>
  <si>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</si>
  <si>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</si>
  <si>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</si>
  <si>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</si>
  <si>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</si>
  <si>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</si>
  <si>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</si>
  <si>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</si>
  <si>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</si>
  <si>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</si>
  <si>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</si>
  <si>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</si>
  <si>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</si>
  <si>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</si>
  <si>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</si>
  <si>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</si>
  <si>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</si>
  <si>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</si>
  <si>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</si>
  <si>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</si>
  <si>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</si>
  <si>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</si>
  <si>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</si>
  <si>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</si>
  <si>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</si>
  <si>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</si>
  <si>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</si>
  <si>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</si>
  <si>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</si>
  <si>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</si>
  <si>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</si>
  <si>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</si>
  <si>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</si>
  <si>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</si>
  <si>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</si>
  <si>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</si>
  <si>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</si>
  <si>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</si>
  <si>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</si>
  <si>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</si>
  <si>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</si>
  <si>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</si>
  <si>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</si>
  <si>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</si>
  <si>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</si>
  <si>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</si>
  <si>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</si>
  <si>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</si>
  <si>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</si>
  <si>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</si>
  <si>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</si>
  <si>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</si>
  <si>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</si>
  <si>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</si>
  <si>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</si>
  <si>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</si>
  <si>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</si>
  <si>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</si>
  <si>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</si>
  <si>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</si>
  <si>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</si>
  <si>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</si>
  <si>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</si>
  <si>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</si>
  <si>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</si>
  <si>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</si>
  <si>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</si>
  <si>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</si>
  <si>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</si>
  <si>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</si>
  <si>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</si>
  <si>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</si>
  <si>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</si>
  <si>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</si>
  <si>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</si>
  <si>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</si>
  <si>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</si>
  <si>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</si>
  <si>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</si>
  <si>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</si>
  <si>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</si>
  <si>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</si>
  <si>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</si>
  <si>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</si>
  <si>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</si>
  <si>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</si>
  <si>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</si>
  <si>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</si>
  <si>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</si>
  <si>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</si>
  <si>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</si>
  <si>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</si>
  <si>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</si>
  <si>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</si>
  <si>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</si>
  <si>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</si>
  <si>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</si>
  <si>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</si>
  <si>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</si>
  <si>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</si>
  <si>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</si>
  <si>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</si>
  <si>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</si>
  <si>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</si>
  <si>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</si>
  <si>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</si>
  <si>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</si>
  <si>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</si>
  <si>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</si>
  <si>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</si>
  <si>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</si>
  <si>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</si>
  <si>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</si>
  <si>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</si>
  <si>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</si>
  <si>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</si>
  <si>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</si>
  <si>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</si>
  <si>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</si>
  <si>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</si>
  <si>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</si>
  <si>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</si>
  <si>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</si>
  <si>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</si>
  <si>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</si>
  <si>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</si>
  <si>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</si>
  <si>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</si>
  <si>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</si>
  <si>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</si>
  <si>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</si>
  <si>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</si>
  <si>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</si>
  <si>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</si>
  <si>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</si>
  <si>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</si>
  <si>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</si>
  <si>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</si>
  <si>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</si>
  <si>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</si>
  <si>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</si>
  <si>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</si>
  <si>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</si>
  <si>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</si>
  <si>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</si>
  <si>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</si>
  <si>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</si>
  <si>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</si>
  <si>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</si>
  <si>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</si>
  <si>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</si>
  <si>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</si>
  <si>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</si>
  <si>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</si>
  <si>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</si>
  <si>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</si>
  <si>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</si>
  <si>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</si>
  <si>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</si>
  <si>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</si>
  <si>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</si>
  <si>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</si>
  <si>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</si>
  <si>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</si>
  <si>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</si>
  <si>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</si>
  <si>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</si>
  <si>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</si>
  <si>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</si>
  <si>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</si>
  <si>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</si>
  <si>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</si>
  <si>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</si>
  <si>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</si>
  <si>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</si>
  <si>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</si>
  <si>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</si>
  <si>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</si>
  <si>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</si>
  <si>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</si>
  <si>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</si>
  <si>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</si>
  <si>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</si>
  <si>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</si>
  <si>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</si>
  <si>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</si>
  <si>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</si>
  <si>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</si>
  <si>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</si>
  <si>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</si>
  <si>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</si>
  <si>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</si>
  <si>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</si>
  <si>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</si>
  <si>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</si>
  <si>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</si>
  <si>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</si>
  <si>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</si>
  <si>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</si>
  <si>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</si>
  <si>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</si>
  <si>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</si>
  <si>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</si>
  <si>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</si>
  <si>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</si>
  <si>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</si>
  <si>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</si>
  <si>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</si>
  <si>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</si>
  <si>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</si>
  <si>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</si>
  <si>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</si>
  <si>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</si>
  <si>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</si>
  <si>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</si>
  <si>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</si>
  <si>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</si>
  <si>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</si>
  <si>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</si>
  <si>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</si>
  <si>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</si>
  <si>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</si>
  <si>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</si>
  <si>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</si>
  <si>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</si>
  <si>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</si>
  <si>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</si>
  <si>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</si>
  <si>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</si>
  <si>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</si>
  <si>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</si>
  <si>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</si>
  <si>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</si>
  <si>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</si>
  <si>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</si>
  <si>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</si>
  <si>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</si>
  <si>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</si>
  <si>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</si>
  <si>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</si>
  <si>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</si>
  <si>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</si>
  <si>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</si>
  <si>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</si>
  <si>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</si>
  <si>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</si>
  <si>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</si>
  <si>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</si>
  <si>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</si>
  <si>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</si>
  <si>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</si>
  <si>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</si>
  <si>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</si>
  <si>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</si>
  <si>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</si>
  <si>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</si>
  <si>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</si>
  <si>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</si>
  <si>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</si>
  <si>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</si>
  <si>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</si>
  <si>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</si>
  <si>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</si>
  <si>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</si>
  <si>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</si>
  <si>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</si>
  <si>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</si>
  <si>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</si>
  <si>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</si>
  <si>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</si>
  <si>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</si>
  <si>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</si>
  <si>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</si>
  <si>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</si>
  <si>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</si>
  <si>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</si>
  <si>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</si>
  <si>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</si>
  <si>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</si>
  <si>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</si>
  <si>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</si>
  <si>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</si>
  <si>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</si>
  <si>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</si>
  <si>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</si>
  <si>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</si>
  <si>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</si>
  <si>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</si>
  <si>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</si>
  <si>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</si>
  <si>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</si>
  <si>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</si>
  <si>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</si>
  <si>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</si>
  <si>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</si>
  <si>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</si>
  <si>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</si>
  <si>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</si>
  <si>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</si>
  <si>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</si>
  <si>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</si>
  <si>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</si>
  <si>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</si>
  <si>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</si>
  <si>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</si>
  <si>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</si>
  <si>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</si>
  <si>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</si>
  <si>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</si>
  <si>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</si>
  <si>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</si>
  <si>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</si>
  <si>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</si>
  <si>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</si>
  <si>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</si>
  <si>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</si>
  <si>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</si>
  <si>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</si>
  <si>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</si>
  <si>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</si>
  <si>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</si>
  <si>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</si>
  <si>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</si>
  <si>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</si>
  <si>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</si>
  <si>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</si>
  <si>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</si>
  <si>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</si>
  <si>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</si>
  <si>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</si>
  <si>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</si>
  <si>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</si>
  <si>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</si>
  <si>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</si>
  <si>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</si>
  <si>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</si>
  <si>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</si>
  <si>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</si>
  <si>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</si>
  <si>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</si>
  <si>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</si>
  <si>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</si>
  <si>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</si>
  <si>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</si>
  <si>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</si>
  <si>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</si>
  <si>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</si>
  <si>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</si>
  <si>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</si>
  <si>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</si>
  <si>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</si>
  <si>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</si>
  <si>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</si>
  <si>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</si>
  <si>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</si>
  <si>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</si>
  <si>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</si>
  <si>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</si>
  <si>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</si>
  <si>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</si>
  <si>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</si>
  <si>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</si>
  <si>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</si>
  <si>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</si>
  <si>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</si>
  <si>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</si>
  <si>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</si>
  <si>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</si>
  <si>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</si>
  <si>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</si>
  <si>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</si>
  <si>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</si>
  <si>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</si>
  <si>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</si>
  <si>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</si>
  <si>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</si>
  <si>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</si>
  <si>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</si>
  <si>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</si>
  <si>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</si>
  <si>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</si>
  <si>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</si>
  <si>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</si>
  <si>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</si>
  <si>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</si>
  <si>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</si>
  <si>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</si>
  <si>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</si>
  <si>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</si>
  <si>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</si>
  <si>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</si>
  <si>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</si>
  <si>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</si>
  <si>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</si>
  <si>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</si>
  <si>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</si>
  <si>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</si>
  <si>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</si>
  <si>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</si>
  <si>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</si>
  <si>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</si>
  <si>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</si>
  <si>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</si>
  <si>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</si>
  <si>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</si>
  <si>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</si>
  <si>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</si>
  <si>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</si>
  <si>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</si>
  <si>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</si>
  <si>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</si>
  <si>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</si>
  <si>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</si>
  <si>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</si>
  <si>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</si>
  <si>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</si>
  <si>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</si>
  <si>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</si>
  <si>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</si>
  <si>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</si>
  <si>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</si>
  <si>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</si>
  <si>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</si>
  <si>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</si>
  <si>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</si>
  <si>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</si>
  <si>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</si>
  <si>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</si>
  <si>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</si>
  <si>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</si>
  <si>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</si>
  <si>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</si>
  <si>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</si>
  <si>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</si>
  <si>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</si>
  <si>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</si>
  <si>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</si>
  <si>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</si>
  <si>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</si>
  <si>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</si>
  <si>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</si>
  <si>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</si>
  <si>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</si>
  <si>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</si>
  <si>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</si>
  <si>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</si>
  <si>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</si>
  <si>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</si>
  <si>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</si>
  <si>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</si>
  <si>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</si>
  <si>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</si>
  <si>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</si>
  <si>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</si>
  <si>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</si>
  <si>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</si>
  <si>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</si>
  <si>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</si>
  <si>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</si>
  <si>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</si>
  <si>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</si>
  <si>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</si>
  <si>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</si>
  <si>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</si>
  <si>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</si>
  <si>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</si>
  <si>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</si>
  <si>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</si>
  <si>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</si>
  <si>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</si>
  <si>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</si>
  <si>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</si>
  <si>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</si>
  <si>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</si>
  <si>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</si>
  <si>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</si>
  <si>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</si>
  <si>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</si>
  <si>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</si>
  <si>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</si>
  <si>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</si>
  <si>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</si>
  <si>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</si>
  <si>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</si>
  <si>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</si>
  <si>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</si>
  <si>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</si>
  <si>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</si>
  <si>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</si>
  <si>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</si>
  <si>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</si>
  <si>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</si>
  <si>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</si>
  <si>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</si>
  <si>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</si>
  <si>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</si>
  <si>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</si>
  <si>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</si>
  <si>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</si>
  <si>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</si>
  <si>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</si>
  <si>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</si>
  <si>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</si>
  <si>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</si>
  <si>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</si>
  <si>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</si>
  <si>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</si>
  <si>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</si>
  <si>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</si>
  <si>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</si>
  <si>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</si>
  <si>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</si>
  <si>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</si>
  <si>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</si>
  <si>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</si>
  <si>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</si>
  <si>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</si>
  <si>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</si>
  <si>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</si>
  <si>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</si>
  <si>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</si>
  <si>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</si>
  <si>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</si>
  <si>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</si>
  <si>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</si>
  <si>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</si>
  <si>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</si>
  <si>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</si>
  <si>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</si>
  <si>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</si>
  <si>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</si>
  <si>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</si>
  <si>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</si>
  <si>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</si>
  <si>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</si>
  <si>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</si>
  <si>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</si>
  <si>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</si>
  <si>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</si>
  <si>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</si>
  <si>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</si>
  <si>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</si>
  <si>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</si>
  <si>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</si>
  <si>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</si>
  <si>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</si>
  <si>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</si>
  <si>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</si>
  <si>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</si>
  <si>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</si>
  <si>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</si>
  <si>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</si>
  <si>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</si>
  <si>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</si>
  <si>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</si>
  <si>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</si>
  <si>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</si>
  <si>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</si>
  <si>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</si>
  <si>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</si>
  <si>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</si>
  <si>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</si>
  <si>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</si>
  <si>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</si>
  <si>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</si>
  <si>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</si>
  <si>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</si>
  <si>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</si>
  <si>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</si>
  <si>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</si>
  <si>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</si>
  <si>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</si>
  <si>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</si>
  <si>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</si>
  <si>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</si>
  <si>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</si>
  <si>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</si>
  <si>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</si>
  <si>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</si>
  <si>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</si>
  <si>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</si>
  <si>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</si>
  <si>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</si>
  <si>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</si>
  <si>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</si>
  <si>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</si>
  <si>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</si>
  <si>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</si>
  <si>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</si>
  <si>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</si>
  <si>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</si>
  <si>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</si>
  <si>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</si>
  <si>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</si>
  <si>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</si>
  <si>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</si>
  <si>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</si>
  <si>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</si>
  <si>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</si>
  <si>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</si>
  <si>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</si>
  <si>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</si>
  <si>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</si>
  <si>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</si>
  <si>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</si>
  <si>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</si>
  <si>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</si>
  <si>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</si>
  <si>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</si>
  <si>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</si>
  <si>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</si>
  <si>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</si>
  <si>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</si>
  <si>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</si>
  <si>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</si>
  <si>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</si>
  <si>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</si>
  <si>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</si>
  <si>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</si>
  <si>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</si>
  <si>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</si>
  <si>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</si>
  <si>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</si>
  <si>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</si>
  <si>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</si>
  <si>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</si>
  <si>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</si>
  <si>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</si>
  <si>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</si>
  <si>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</si>
  <si>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</si>
  <si>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</si>
  <si>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</si>
  <si>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</si>
  <si>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</si>
  <si>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</si>
  <si>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</si>
  <si>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</si>
  <si>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</si>
  <si>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</si>
  <si>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</si>
  <si>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</si>
  <si>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</si>
  <si>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</si>
  <si>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</si>
  <si>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</si>
  <si>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</si>
  <si>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</si>
  <si>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</si>
  <si>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</si>
  <si>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</si>
  <si>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</si>
  <si>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</si>
  <si>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</si>
  <si>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</si>
  <si>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</si>
  <si>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</si>
  <si>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</si>
  <si>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</si>
  <si>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</si>
  <si>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</si>
  <si>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</si>
  <si>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</si>
  <si>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</si>
  <si>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</si>
  <si>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</si>
  <si>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</si>
  <si>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</si>
  <si>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</si>
  <si>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</si>
  <si>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</si>
  <si>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</si>
  <si>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</si>
  <si>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</si>
  <si>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</si>
  <si>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</si>
  <si>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</si>
  <si>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</si>
  <si>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</si>
  <si>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</si>
  <si>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</si>
  <si>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</si>
  <si>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</si>
  <si>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</si>
  <si>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</si>
  <si>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</si>
  <si>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</si>
  <si>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</si>
  <si>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</si>
  <si>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</si>
  <si>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</si>
  <si>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</si>
  <si>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</si>
  <si>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</si>
  <si>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</si>
  <si>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</si>
  <si>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</si>
  <si>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</si>
  <si>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</si>
  <si>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</si>
  <si>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</si>
  <si>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</si>
  <si>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</si>
  <si>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</si>
  <si>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</si>
  <si>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</si>
  <si>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</si>
  <si>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</si>
  <si>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</si>
  <si>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</si>
  <si>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</si>
  <si>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</si>
  <si>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</si>
  <si>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</si>
  <si>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</si>
  <si>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</si>
  <si>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</si>
  <si>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</si>
  <si>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</si>
  <si>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</si>
  <si>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</si>
  <si>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</si>
  <si>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</si>
  <si>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</si>
  <si>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</si>
  <si>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</si>
  <si>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</si>
  <si>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</si>
  <si>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</si>
  <si>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</si>
  <si>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</si>
  <si>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</si>
  <si>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</si>
  <si>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</si>
  <si>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</si>
  <si>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</si>
  <si>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</si>
  <si>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</si>
  <si>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</si>
  <si>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</si>
  <si>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</si>
  <si>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</si>
  <si>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</si>
  <si>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</si>
  <si>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</si>
  <si>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</si>
  <si>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</si>
  <si>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</si>
  <si>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</si>
  <si>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</si>
  <si>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</si>
  <si>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</si>
  <si>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</si>
  <si>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</si>
  <si>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</si>
  <si>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</si>
  <si>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</si>
  <si>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</si>
  <si>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</si>
  <si>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</si>
  <si>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</si>
  <si>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</si>
  <si>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</si>
  <si>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</si>
  <si>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</si>
  <si>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</si>
  <si>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</si>
  <si>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</si>
  <si>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</si>
  <si>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</si>
  <si>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</si>
  <si>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</si>
  <si>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</si>
  <si>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</si>
  <si>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</si>
  <si>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</si>
  <si>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</si>
  <si>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</si>
  <si>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</si>
  <si>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</si>
  <si>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</si>
  <si>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</si>
  <si>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</si>
  <si>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</si>
  <si>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</si>
  <si>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</si>
  <si>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</si>
  <si>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</si>
  <si>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</si>
  <si>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</si>
  <si>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</si>
  <si>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</si>
  <si>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</si>
  <si>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</si>
  <si>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</si>
  <si>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</si>
  <si>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</si>
  <si>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</si>
  <si>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</si>
  <si>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</si>
  <si>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</si>
  <si>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</si>
  <si>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</si>
  <si>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</si>
  <si>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</si>
  <si>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</si>
  <si>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</si>
  <si>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</si>
  <si>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</si>
  <si>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</si>
  <si>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</si>
  <si>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</si>
  <si>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</si>
  <si>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</si>
  <si>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</si>
  <si>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</si>
  <si>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</si>
  <si>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</si>
  <si>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</si>
  <si>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</si>
  <si>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</si>
  <si>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</si>
  <si>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</si>
  <si>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</si>
  <si>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</si>
  <si>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</si>
  <si>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</si>
  <si>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</si>
  <si>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</si>
  <si>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</si>
  <si>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</si>
  <si>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</si>
  <si>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</si>
  <si>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</si>
  <si>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</si>
  <si>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</si>
  <si>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</si>
  <si>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</si>
  <si>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</si>
  <si>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</si>
  <si>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</si>
  <si>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</si>
  <si>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</si>
  <si>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</si>
  <si>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</si>
  <si>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</si>
  <si>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</si>
  <si>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</si>
  <si>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</si>
  <si>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</si>
  <si>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</si>
  <si>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</si>
  <si>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</si>
  <si>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</si>
  <si>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</si>
  <si>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</si>
  <si>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</si>
  <si>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</si>
  <si>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</si>
  <si>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</si>
  <si>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</si>
  <si>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</si>
  <si>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</si>
  <si>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</si>
  <si>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</si>
  <si>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</si>
  <si>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</si>
  <si>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</si>
  <si>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</si>
  <si>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</si>
  <si>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</si>
  <si>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</si>
  <si>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</si>
  <si>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</si>
  <si>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</si>
  <si>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</si>
  <si>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</si>
  <si>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</si>
  <si>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</si>
  <si>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</si>
  <si>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</si>
  <si>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</si>
  <si>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</si>
  <si>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</si>
  <si>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</si>
  <si>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</si>
  <si>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</si>
  <si>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</si>
  <si>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</si>
  <si>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</si>
  <si>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</si>
  <si>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</si>
  <si>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</si>
  <si>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</si>
  <si>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</si>
  <si>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</si>
  <si>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</si>
  <si>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</si>
  <si>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</si>
  <si>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</si>
  <si>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</si>
  <si>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</si>
  <si>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</si>
  <si>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</si>
  <si>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</si>
  <si>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</si>
  <si>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</si>
  <si>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</si>
  <si>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</si>
  <si>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</si>
  <si>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</si>
  <si>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</si>
  <si>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</si>
  <si>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</si>
  <si>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</si>
  <si>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</si>
  <si>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</si>
  <si>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</si>
  <si>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</si>
  <si>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</si>
  <si>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</si>
  <si>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</si>
  <si>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</si>
  <si>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</si>
  <si>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</si>
  <si>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</si>
  <si>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</si>
  <si>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</si>
  <si>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</si>
  <si>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</si>
  <si>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</si>
  <si>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</si>
  <si>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</si>
  <si>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</si>
  <si>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</si>
  <si>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</si>
  <si>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</si>
  <si>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</si>
  <si>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</si>
  <si>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</si>
  <si>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</si>
  <si>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</si>
  <si>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</si>
  <si>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</si>
  <si>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</si>
  <si>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</si>
  <si>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</si>
  <si>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</si>
  <si>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</si>
  <si>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</si>
  <si>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</si>
  <si>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</si>
  <si>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</si>
  <si>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</si>
  <si>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</si>
  <si>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</si>
  <si>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</si>
  <si>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</si>
  <si>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</si>
  <si>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</si>
  <si>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</si>
  <si>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</si>
  <si>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</si>
  <si>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</si>
  <si>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</si>
  <si>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</si>
  <si>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</si>
  <si>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</si>
  <si>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</si>
  <si>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</si>
  <si>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</si>
  <si>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</si>
  <si>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</si>
  <si>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</si>
  <si>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</si>
  <si>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</si>
  <si>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</si>
  <si>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</si>
  <si>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</si>
  <si>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</si>
  <si>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</si>
  <si>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</si>
  <si>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</si>
  <si>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</si>
  <si>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</si>
  <si>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</si>
  <si>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</si>
  <si>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</si>
  <si>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</si>
  <si>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</si>
  <si>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</si>
  <si>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</si>
  <si>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</si>
  <si>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</si>
  <si>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</si>
  <si>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</si>
  <si>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</si>
  <si>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</si>
  <si>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</si>
  <si>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</si>
  <si>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</si>
  <si>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</si>
  <si>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</si>
  <si>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</si>
  <si>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</si>
  <si>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</si>
  <si>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</si>
  <si>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</si>
  <si>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</si>
  <si>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</si>
  <si>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</si>
  <si>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</si>
  <si>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</si>
  <si>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</si>
  <si>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</si>
  <si>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</si>
  <si>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</si>
  <si>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</si>
  <si>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</si>
  <si>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</si>
  <si>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</si>
  <si>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</si>
  <si>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</si>
  <si>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</si>
  <si>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</si>
  <si>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</si>
  <si>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</si>
  <si>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</si>
  <si>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</si>
  <si>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</si>
  <si>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</si>
  <si>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</si>
  <si>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</si>
  <si>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</si>
  <si>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</si>
  <si>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</si>
  <si>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</si>
  <si>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</si>
  <si>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</si>
  <si>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</si>
  <si>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</si>
  <si>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</si>
  <si>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</si>
  <si>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</si>
  <si>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</si>
  <si>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</si>
  <si>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</si>
  <si>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</si>
  <si>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</si>
  <si>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</si>
  <si>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</si>
  <si>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</si>
  <si>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</si>
  <si>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</si>
  <si>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</si>
  <si>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</si>
  <si>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</si>
  <si>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</si>
  <si>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</si>
  <si>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</si>
  <si>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</si>
  <si>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</si>
  <si>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</si>
  <si>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</si>
  <si>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</si>
  <si>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</si>
  <si>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</si>
  <si>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</si>
  <si>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</si>
  <si>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</si>
  <si>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</si>
  <si>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</si>
  <si>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</si>
  <si>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</si>
  <si>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</si>
  <si>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</si>
  <si>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</si>
  <si>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</si>
  <si>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</si>
  <si>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</si>
  <si>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</si>
  <si>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</si>
  <si>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</si>
  <si>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</si>
  <si>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</si>
  <si>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</si>
  <si>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</si>
  <si>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</si>
  <si>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</si>
  <si>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</si>
  <si>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</si>
  <si>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</si>
  <si>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</si>
  <si>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</si>
  <si>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</si>
  <si>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</si>
  <si>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</si>
  <si>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</si>
  <si>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</si>
  <si>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</si>
  <si>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</si>
  <si>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</si>
  <si>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</si>
  <si>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</si>
  <si>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</si>
  <si>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</si>
  <si>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</si>
  <si>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</si>
  <si>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</si>
  <si>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</si>
  <si>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</si>
  <si>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</si>
  <si>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</si>
  <si>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</si>
  <si>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</si>
  <si>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</si>
  <si>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</si>
  <si>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</si>
  <si>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</si>
  <si>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</si>
  <si>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</si>
  <si>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</si>
  <si>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</si>
  <si>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</si>
  <si>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</si>
  <si>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</si>
  <si>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</si>
  <si>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</si>
  <si>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</si>
  <si>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</si>
  <si>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</si>
  <si>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</si>
  <si>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</si>
  <si>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</si>
  <si>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</si>
  <si>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</si>
  <si>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</si>
  <si>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</si>
  <si>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</si>
  <si>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</si>
  <si>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</si>
  <si>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</si>
  <si>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</si>
  <si>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</si>
  <si>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</si>
  <si>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</si>
  <si>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</si>
  <si>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</si>
  <si>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</si>
  <si>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</si>
  <si>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</si>
  <si>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</si>
  <si>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</si>
  <si>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</si>
  <si>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</si>
  <si>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</si>
  <si>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</si>
  <si>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</si>
  <si>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</si>
  <si>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</si>
  <si>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</si>
  <si>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</si>
  <si>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</si>
  <si>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</si>
  <si>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</si>
  <si>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</si>
  <si>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</si>
  <si>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</si>
  <si>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</si>
  <si>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</si>
  <si>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</si>
  <si>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</si>
  <si>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</si>
  <si>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</si>
  <si>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</si>
  <si>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</si>
  <si>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</si>
  <si>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</si>
  <si>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</si>
  <si>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</si>
  <si>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</si>
  <si>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</si>
  <si>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</si>
  <si>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</si>
  <si>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</si>
  <si>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</si>
  <si>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</si>
  <si>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</si>
  <si>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</si>
  <si>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</si>
  <si>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</si>
  <si>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</si>
  <si>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</si>
  <si>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</si>
  <si>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</si>
  <si>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</si>
  <si>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</si>
  <si>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</si>
  <si>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</si>
  <si>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</si>
  <si>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</si>
  <si>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</si>
  <si>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</si>
  <si>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</si>
  <si>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</si>
  <si>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</si>
  <si>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</si>
  <si>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</si>
  <si>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</si>
  <si>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</si>
  <si>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</si>
  <si>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</si>
  <si>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</si>
  <si>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</si>
  <si>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</si>
  <si>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</si>
  <si>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</si>
  <si>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</si>
  <si>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</si>
  <si>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</si>
  <si>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</si>
  <si>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</si>
  <si>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</si>
  <si>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</si>
  <si>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</si>
  <si>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</si>
  <si>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</si>
  <si>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</si>
  <si>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</si>
  <si>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</si>
  <si>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</si>
  <si>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</si>
  <si>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</si>
  <si>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</si>
  <si>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</si>
  <si>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</si>
  <si>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</si>
  <si>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</si>
  <si>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</si>
  <si>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</si>
  <si>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</si>
  <si>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</si>
  <si>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</si>
  <si>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</si>
  <si>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</si>
  <si>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</si>
  <si>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</si>
  <si>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</si>
  <si>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</si>
  <si>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</si>
  <si>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</si>
  <si>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</si>
  <si>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</si>
  <si>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</si>
  <si>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</si>
  <si>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</si>
  <si>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</si>
  <si>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</si>
  <si>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</si>
  <si>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</si>
  <si>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</si>
  <si>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</si>
  <si>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</si>
  <si>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</si>
  <si>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</si>
  <si>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</si>
  <si>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</si>
  <si>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</si>
  <si>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</si>
  <si>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</si>
  <si>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</si>
  <si>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</si>
  <si>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</si>
  <si>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</si>
  <si>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</si>
  <si>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</si>
  <si>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</si>
  <si>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</si>
  <si>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</si>
  <si>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</si>
  <si>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</si>
  <si>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</si>
  <si>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</si>
  <si>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</si>
  <si>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</si>
  <si>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</si>
  <si>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</si>
  <si>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</si>
  <si>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</si>
  <si>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</si>
  <si>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</si>
  <si>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</si>
  <si>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</si>
  <si>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</si>
  <si>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</si>
  <si>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</si>
  <si>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</si>
  <si>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</si>
  <si>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</si>
  <si>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</si>
  <si>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</si>
  <si>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</si>
  <si>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</si>
  <si>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</si>
  <si>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</si>
  <si>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</si>
  <si>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</si>
  <si>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</si>
  <si>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</si>
  <si>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</si>
  <si>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</si>
  <si>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</si>
  <si>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</si>
  <si>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</si>
  <si>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</si>
  <si>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</si>
  <si>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</si>
  <si>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</si>
  <si>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</si>
  <si>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</si>
  <si>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</si>
  <si>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</si>
  <si>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</si>
  <si>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</si>
  <si>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</si>
  <si>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</si>
  <si>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</si>
  <si>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</si>
  <si>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</si>
  <si>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</si>
  <si>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</si>
  <si>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</si>
  <si>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</si>
  <si>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</si>
  <si>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</si>
  <si>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</si>
  <si>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</si>
  <si>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</si>
  <si>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</si>
  <si>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</si>
  <si>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</si>
  <si>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</si>
  <si>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</si>
  <si>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</si>
  <si>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</si>
  <si>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</si>
  <si>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</si>
  <si>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</si>
  <si>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</si>
  <si>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</si>
  <si>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</si>
  <si>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</si>
  <si>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</si>
  <si>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</si>
  <si>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</si>
  <si>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</si>
  <si>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</si>
  <si>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</si>
  <si>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</si>
  <si>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</si>
  <si>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</si>
  <si>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</si>
  <si>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</si>
  <si>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</si>
  <si>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</si>
  <si>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</si>
  <si>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</si>
  <si>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</si>
  <si>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</si>
  <si>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</si>
  <si>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</si>
  <si>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</si>
  <si>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</si>
  <si>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</si>
  <si>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</si>
  <si>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</si>
  <si>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</si>
  <si>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</si>
  <si>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</si>
  <si>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</si>
  <si>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</si>
  <si>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</si>
  <si>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</si>
  <si>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</si>
  <si>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</si>
  <si>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</si>
  <si>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</si>
  <si>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</si>
  <si>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</si>
  <si>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</si>
  <si>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</si>
  <si>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</si>
  <si>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</si>
  <si>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</si>
  <si>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</si>
  <si>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</si>
  <si>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</si>
  <si>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</si>
  <si>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</si>
  <si>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</si>
  <si>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</si>
  <si>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</si>
  <si>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</si>
  <si>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</si>
  <si>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</si>
  <si>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</si>
  <si>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</si>
  <si>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</si>
  <si>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</si>
  <si>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</si>
  <si>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</si>
  <si>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</si>
  <si>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</si>
  <si>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</si>
  <si>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</si>
  <si>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</si>
  <si>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</si>
  <si>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</si>
  <si>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</si>
  <si>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</si>
  <si>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</si>
  <si>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</si>
  <si>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</si>
  <si>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</si>
  <si>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</si>
  <si>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</si>
  <si>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</si>
  <si>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</si>
  <si>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</si>
  <si>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</si>
  <si>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</si>
  <si>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</si>
  <si>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</si>
  <si>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</si>
  <si>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</si>
  <si>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</si>
  <si>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</si>
  <si>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</si>
  <si>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</si>
  <si>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</si>
  <si>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</si>
  <si>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</si>
  <si>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</si>
  <si>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</si>
  <si>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</si>
  <si>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</si>
  <si>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</si>
  <si>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</si>
  <si>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</si>
  <si>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</si>
  <si>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</si>
  <si>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</si>
  <si>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</si>
  <si>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</si>
  <si>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</si>
  <si>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</si>
  <si>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</si>
  <si>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</si>
  <si>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</si>
  <si>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</si>
  <si>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</si>
  <si>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</si>
  <si>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</si>
  <si>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</si>
  <si>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</si>
  <si>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</si>
  <si>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</si>
  <si>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</si>
  <si>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</si>
  <si>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</si>
  <si>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</si>
  <si>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</si>
  <si>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</si>
  <si>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</si>
  <si>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</si>
  <si>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</si>
  <si>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</si>
  <si>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</si>
  <si>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</si>
  <si>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</si>
  <si>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</si>
  <si>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</si>
  <si>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</si>
  <si>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</si>
  <si>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</si>
  <si>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</si>
  <si>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</si>
  <si>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</si>
  <si>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</si>
  <si>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</si>
  <si>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</si>
  <si>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</si>
  <si>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</si>
  <si>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</si>
  <si>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</si>
  <si>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</si>
  <si>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</si>
  <si>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</si>
  <si>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</si>
  <si>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</si>
  <si>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</si>
  <si>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</si>
  <si>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</si>
  <si>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</si>
  <si>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</si>
  <si>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</si>
  <si>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</si>
  <si>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</si>
  <si>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</si>
  <si>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</si>
  <si>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</si>
  <si>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</si>
  <si>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</si>
  <si>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</si>
  <si>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</si>
  <si>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</si>
  <si>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</si>
  <si>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</si>
  <si>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</si>
  <si>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</si>
  <si>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</si>
  <si>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</si>
  <si>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</si>
  <si>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</si>
  <si>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</si>
  <si>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</si>
  <si>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</si>
  <si>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</si>
  <si>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</si>
  <si>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</si>
  <si>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</si>
  <si>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</si>
  <si>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</si>
  <si>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</si>
  <si>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</si>
  <si>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</si>
  <si>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</si>
  <si>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</si>
  <si>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</si>
  <si>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</si>
  <si>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</si>
  <si>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</si>
  <si>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</si>
  <si>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</si>
  <si>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</si>
  <si>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</si>
  <si>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</si>
  <si>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</si>
  <si>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</si>
  <si>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</si>
  <si>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</si>
  <si>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</si>
  <si>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</si>
  <si>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</si>
  <si>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</si>
  <si>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</si>
  <si>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</si>
  <si>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</si>
  <si>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</si>
  <si>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</si>
  <si>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</si>
  <si>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</si>
  <si>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</si>
  <si>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</si>
  <si>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</si>
  <si>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</si>
  <si>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</si>
  <si>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</si>
  <si>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</si>
  <si>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</si>
  <si>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</si>
  <si>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</si>
  <si>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</si>
  <si>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</si>
  <si>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</si>
  <si>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</si>
  <si>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</si>
  <si>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</si>
  <si>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</si>
  <si>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</si>
  <si>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</si>
  <si>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</si>
  <si>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</si>
  <si>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</si>
  <si>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</si>
  <si>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</si>
  <si>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</si>
  <si>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</si>
  <si>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</si>
  <si>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</si>
  <si>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</si>
  <si>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</si>
  <si>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</si>
  <si>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</si>
  <si>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</si>
  <si>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</si>
  <si>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</si>
  <si>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</si>
  <si>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</si>
  <si>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</si>
  <si>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</si>
  <si>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</si>
  <si>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</si>
  <si>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</si>
  <si>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</si>
  <si>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</si>
  <si>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</si>
  <si>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</si>
  <si>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</si>
  <si>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</si>
  <si>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</si>
  <si>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</si>
  <si>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</si>
  <si>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</si>
  <si>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</si>
  <si>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</si>
  <si>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</si>
  <si>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</si>
  <si>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</si>
  <si>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</si>
  <si>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</si>
  <si>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</si>
  <si>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</si>
  <si>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</si>
  <si>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</si>
  <si>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</si>
  <si>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</si>
  <si>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</si>
  <si>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</si>
  <si>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</si>
  <si>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</si>
  <si>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</si>
  <si>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</si>
  <si>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</si>
  <si>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</si>
  <si>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</si>
  <si>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</si>
  <si>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</si>
  <si>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</si>
  <si>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</si>
  <si>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</si>
  <si>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</si>
  <si>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</si>
  <si>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</si>
  <si>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</si>
  <si>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</si>
  <si>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</si>
  <si>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</si>
  <si>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</si>
  <si>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</si>
  <si>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</si>
  <si>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</si>
  <si>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</si>
  <si>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</si>
  <si>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</si>
  <si>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</si>
  <si>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</si>
  <si>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</si>
  <si>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</si>
  <si>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</si>
  <si>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</si>
  <si>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</si>
  <si>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</si>
  <si>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</si>
  <si>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</si>
  <si>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</si>
  <si>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</si>
  <si>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</si>
  <si>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</si>
  <si>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</si>
  <si>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</si>
  <si>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</si>
  <si>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</si>
  <si>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</si>
  <si>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</si>
  <si>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</si>
  <si>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</si>
  <si>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</si>
  <si>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</si>
  <si>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</si>
  <si>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</si>
  <si>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</si>
  <si>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</si>
  <si>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</si>
  <si>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</si>
  <si>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</si>
  <si>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</si>
  <si>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</si>
  <si>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</si>
  <si>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</si>
  <si>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</si>
  <si>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</si>
  <si>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</si>
  <si>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</si>
  <si>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</si>
  <si>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</si>
  <si>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</si>
  <si>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</si>
  <si>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</si>
  <si>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</si>
  <si>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</si>
  <si>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</si>
  <si>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</si>
  <si>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</si>
  <si>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</si>
  <si>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</si>
  <si>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</si>
  <si>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</si>
  <si>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</si>
  <si>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</si>
  <si>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</si>
  <si>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</si>
  <si>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</si>
  <si>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</si>
  <si>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</si>
  <si>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</si>
  <si>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</si>
  <si>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</si>
  <si>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</si>
  <si>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</si>
  <si>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</si>
  <si>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</si>
  <si>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</si>
  <si>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</si>
  <si>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</si>
  <si>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</si>
  <si>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</si>
  <si>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</si>
  <si>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</si>
  <si>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</si>
  <si>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</si>
  <si>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</si>
  <si>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</si>
  <si>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</si>
  <si>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</si>
  <si>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</si>
  <si>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</si>
  <si>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</si>
  <si>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</si>
  <si>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</si>
  <si>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</si>
  <si>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</si>
  <si>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</si>
  <si>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</si>
  <si>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</si>
  <si>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</si>
  <si>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</si>
  <si>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</si>
  <si>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</si>
  <si>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</si>
  <si>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</si>
  <si>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</si>
  <si>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</si>
  <si>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</si>
  <si>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</si>
  <si>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</si>
  <si>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</si>
  <si>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</si>
  <si>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</si>
  <si>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</si>
  <si>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</si>
  <si>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</si>
  <si>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</si>
  <si>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</si>
  <si>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</si>
  <si>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</si>
  <si>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</si>
  <si>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</si>
  <si>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</si>
  <si>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</si>
  <si>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</si>
  <si>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</si>
  <si>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</si>
  <si>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</si>
  <si>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</si>
  <si>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</si>
  <si>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</si>
  <si>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</si>
  <si>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</si>
  <si>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</si>
  <si>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</si>
  <si>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</si>
  <si>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</si>
  <si>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</si>
  <si>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</si>
  <si>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</si>
  <si>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</si>
  <si>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</si>
  <si>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</si>
  <si>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</si>
  <si>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</si>
  <si>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</si>
  <si>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</si>
  <si>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</si>
  <si>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</si>
  <si>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</si>
  <si>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</si>
  <si>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</si>
  <si>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</si>
  <si>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</si>
  <si>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</si>
  <si>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</si>
  <si>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</si>
  <si>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</si>
  <si>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</si>
  <si>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</si>
  <si>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</si>
  <si>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</si>
  <si>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</si>
  <si>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</si>
  <si>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</si>
  <si>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</si>
  <si>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</si>
  <si>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</si>
  <si>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</si>
  <si>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</si>
  <si>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</si>
  <si>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</si>
  <si>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</si>
  <si>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</si>
  <si>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</si>
  <si>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</si>
  <si>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</si>
  <si>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</si>
  <si>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</si>
  <si>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</si>
  <si>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</si>
  <si>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</si>
  <si>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</si>
  <si>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</si>
  <si>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</si>
  <si>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</si>
  <si>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</si>
  <si>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</si>
  <si>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</si>
  <si>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</si>
  <si>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</si>
  <si>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</si>
  <si>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</si>
  <si>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</si>
  <si>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</si>
  <si>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</si>
  <si>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</si>
  <si>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</si>
  <si>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</si>
  <si>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</si>
  <si>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</si>
  <si>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</si>
  <si>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</si>
  <si>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</si>
  <si>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</si>
  <si>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</si>
  <si>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</si>
  <si>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</si>
  <si>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</si>
  <si>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</si>
  <si>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</si>
  <si>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</si>
  <si>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</si>
  <si>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</si>
  <si>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</si>
  <si>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</si>
  <si>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</si>
  <si>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</si>
  <si>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</si>
  <si>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</si>
  <si>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</si>
  <si>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</si>
  <si>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</si>
  <si>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</si>
  <si>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</si>
  <si>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</si>
  <si>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</si>
  <si>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</si>
  <si>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</si>
  <si>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</si>
  <si>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</si>
  <si>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</si>
  <si>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</si>
  <si>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</si>
  <si>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</si>
  <si>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</si>
  <si>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</si>
  <si>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</si>
  <si>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</si>
  <si>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</si>
  <si>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</si>
  <si>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</si>
  <si>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</si>
  <si>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</si>
  <si>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</si>
  <si>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</si>
  <si>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</si>
  <si>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</si>
  <si>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</si>
  <si>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</si>
  <si>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</si>
  <si>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</si>
  <si>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</si>
  <si>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</si>
  <si>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</si>
  <si>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</si>
  <si>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</si>
  <si>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</si>
  <si>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</si>
  <si>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</si>
  <si>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</si>
  <si>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</si>
  <si>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</si>
  <si>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</si>
  <si>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</si>
  <si>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</si>
  <si>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</si>
  <si>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</si>
  <si>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</si>
  <si>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</si>
  <si>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</si>
  <si>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</si>
  <si>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</si>
  <si>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</si>
  <si>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</si>
  <si>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</si>
  <si>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</si>
  <si>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</si>
  <si>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</si>
  <si>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</si>
  <si>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</si>
  <si>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</si>
  <si>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</si>
  <si>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</si>
  <si>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</si>
  <si>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</si>
  <si>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</si>
  <si>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</si>
  <si>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</si>
  <si>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</si>
  <si>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</si>
  <si>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</si>
  <si>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</si>
  <si>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</si>
  <si>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</si>
  <si>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</si>
  <si>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</si>
  <si>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</si>
  <si>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</si>
  <si>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</si>
  <si>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</si>
  <si>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</si>
  <si>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</si>
  <si>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</si>
  <si>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</si>
  <si>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</si>
  <si>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</si>
  <si>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</si>
  <si>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</si>
  <si>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</si>
  <si>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</si>
  <si>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</si>
  <si>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</si>
  <si>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</si>
  <si>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</si>
  <si>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</si>
  <si>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</si>
  <si>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</si>
  <si>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</si>
  <si>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</si>
  <si>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</si>
  <si>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</si>
  <si>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</si>
  <si>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</si>
  <si>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</si>
  <si>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</si>
  <si>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</si>
  <si>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</si>
  <si>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</si>
  <si>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</si>
  <si>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</si>
  <si>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</si>
  <si>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</si>
  <si>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</si>
  <si>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</si>
  <si>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</si>
  <si>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</si>
  <si>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</si>
  <si>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</si>
  <si>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</si>
  <si>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</si>
  <si>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</si>
  <si>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</si>
  <si>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</si>
  <si>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</si>
  <si>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</si>
  <si>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</si>
  <si>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</si>
  <si>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</si>
  <si>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</si>
  <si>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</si>
  <si>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</si>
  <si>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</si>
  <si>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</si>
  <si>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</si>
  <si>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</si>
  <si>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</si>
  <si>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</si>
  <si>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</si>
  <si>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</si>
  <si>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</si>
  <si>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</si>
  <si>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</si>
  <si>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</si>
  <si>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</si>
  <si>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</si>
  <si>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</si>
  <si>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</si>
  <si>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</si>
  <si>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</si>
  <si>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</si>
  <si>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</si>
  <si>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</si>
  <si>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</si>
  <si>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</si>
  <si>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</si>
  <si>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</si>
  <si>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</si>
  <si>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</si>
  <si>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</si>
  <si>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</si>
  <si>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</si>
  <si>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</si>
  <si>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</si>
  <si>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</si>
  <si>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</si>
  <si>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</si>
  <si>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</si>
  <si>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</si>
  <si>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</si>
  <si>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</si>
  <si>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</si>
  <si>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</si>
  <si>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</si>
  <si>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</si>
  <si>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</si>
  <si>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</si>
  <si>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</si>
  <si>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</si>
  <si>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</si>
  <si>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</si>
  <si>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</si>
  <si>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</si>
  <si>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</si>
  <si>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</si>
  <si>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</si>
  <si>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</si>
  <si>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</si>
  <si>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</si>
  <si>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</si>
  <si>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</si>
  <si>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</si>
  <si>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</si>
  <si>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</si>
  <si>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</si>
  <si>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</si>
  <si>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</si>
  <si>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</si>
  <si>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</si>
  <si>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</si>
  <si>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</si>
  <si>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</si>
  <si>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</si>
  <si>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</si>
  <si>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</si>
  <si>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</si>
  <si>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</si>
  <si>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</si>
  <si>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</si>
  <si>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</si>
  <si>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</si>
  <si>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</si>
  <si>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</si>
  <si>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</si>
  <si>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</si>
  <si>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</si>
  <si>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</si>
  <si>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</si>
  <si>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</si>
  <si>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</si>
  <si>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</si>
  <si>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</si>
  <si>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</si>
  <si>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</si>
  <si>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</si>
  <si>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</si>
  <si>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</si>
  <si>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</si>
  <si>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</si>
  <si>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</si>
  <si>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</si>
  <si>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</si>
  <si>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</si>
  <si>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</si>
  <si>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</si>
  <si>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</si>
  <si>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</si>
  <si>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</si>
  <si>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</si>
  <si>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</si>
  <si>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</si>
  <si>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</si>
  <si>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</si>
  <si>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</si>
  <si>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</si>
  <si>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</si>
  <si>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</si>
  <si>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</si>
  <si>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</si>
  <si>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</si>
  <si>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</si>
  <si>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</si>
  <si>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</si>
  <si>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</si>
  <si>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</si>
  <si>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</si>
  <si>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</si>
  <si>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</si>
  <si>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</si>
  <si>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</si>
  <si>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</si>
  <si>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</si>
  <si>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</si>
  <si>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</si>
  <si>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</si>
  <si>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</si>
  <si>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</si>
  <si>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</si>
  <si>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</si>
  <si>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</si>
  <si>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</si>
  <si>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</si>
  <si>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</si>
  <si>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</si>
  <si>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</si>
  <si>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</si>
  <si>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</si>
  <si>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</si>
  <si>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</si>
  <si>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</si>
  <si>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</si>
  <si>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</si>
  <si>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</si>
  <si>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</si>
  <si>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</si>
  <si>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</si>
  <si>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</si>
  <si>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</si>
  <si>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</si>
  <si>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</si>
  <si>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</si>
  <si>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</si>
  <si>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</si>
  <si>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</si>
  <si>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</si>
  <si>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</si>
  <si>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</si>
  <si>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</si>
  <si>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</si>
  <si>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</si>
  <si>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</si>
  <si>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</si>
  <si>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</si>
  <si>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</si>
  <si>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</si>
  <si>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</si>
  <si>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</si>
  <si>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</si>
  <si>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</si>
  <si>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</si>
  <si>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</si>
  <si>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</si>
  <si>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</si>
  <si>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</si>
  <si>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</si>
  <si>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</si>
  <si>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</si>
  <si>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</si>
  <si>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</si>
  <si>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</si>
  <si>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</si>
  <si>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</si>
  <si>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</si>
  <si>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</si>
  <si>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</si>
  <si>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</si>
  <si>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</si>
  <si>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</si>
  <si>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</si>
  <si>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</si>
  <si>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</si>
  <si>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</si>
  <si>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</si>
  <si>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</si>
  <si>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</si>
  <si>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</si>
  <si>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</si>
  <si>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</si>
  <si>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</si>
  <si>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</si>
  <si>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</si>
  <si>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</si>
  <si>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</si>
  <si>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</si>
  <si>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</si>
  <si>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</si>
  <si>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</si>
  <si>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</si>
  <si>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</si>
  <si>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</si>
  <si>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</si>
  <si>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</si>
  <si>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</si>
  <si>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</si>
  <si>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</si>
  <si>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</si>
  <si>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</si>
  <si>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</si>
  <si>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</si>
  <si>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</si>
  <si>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</si>
  <si>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</si>
  <si>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</si>
  <si>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</si>
  <si>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</si>
  <si>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</si>
  <si>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</si>
  <si>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</si>
  <si>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</si>
  <si>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</si>
  <si>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</si>
  <si>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</si>
  <si>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</si>
  <si>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</si>
  <si>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</si>
  <si>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</si>
  <si>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</si>
  <si>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</si>
  <si>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</si>
  <si>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</si>
  <si>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</si>
  <si>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</si>
  <si>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</si>
  <si>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</si>
  <si>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</si>
  <si>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</si>
  <si>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</si>
  <si>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</si>
  <si>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</si>
  <si>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</si>
  <si>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</si>
  <si>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</si>
  <si>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</si>
  <si>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</si>
  <si>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</si>
  <si>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</si>
  <si>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</si>
  <si>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</si>
  <si>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</si>
  <si>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</si>
  <si>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</si>
  <si>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</si>
  <si>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</si>
  <si>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</si>
  <si>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</si>
  <si>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</si>
  <si>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</si>
  <si>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</si>
  <si>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</si>
  <si>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</si>
  <si>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</si>
  <si>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</si>
  <si>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</si>
  <si>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</si>
  <si>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</si>
  <si>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</si>
  <si>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</si>
  <si>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</si>
  <si>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</si>
  <si>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</si>
  <si>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</si>
  <si>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</si>
  <si>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</si>
  <si>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</si>
  <si>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</si>
  <si>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</si>
  <si>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</si>
  <si>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</si>
  <si>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</si>
  <si>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</si>
  <si>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</si>
  <si>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</si>
  <si>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</si>
  <si>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</si>
  <si>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</si>
  <si>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</si>
  <si>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</si>
  <si>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</si>
  <si>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</si>
  <si>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</si>
  <si>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</si>
  <si>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</si>
  <si>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</si>
  <si>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</si>
  <si>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</si>
  <si>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</si>
  <si>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</si>
  <si>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</si>
  <si>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</si>
  <si>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</si>
  <si>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</si>
  <si>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</si>
  <si>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</si>
  <si>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</si>
  <si>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</si>
  <si>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</si>
  <si>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</si>
  <si>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</si>
  <si>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</si>
  <si>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</si>
  <si>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</si>
  <si>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</si>
  <si>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</si>
  <si>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</si>
  <si>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</si>
  <si>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</si>
  <si>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</si>
  <si>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</si>
  <si>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</si>
  <si>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</si>
  <si>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</si>
  <si>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</si>
  <si>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</si>
  <si>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</si>
  <si>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</si>
  <si>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</si>
  <si>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</si>
  <si>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</si>
  <si>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</si>
  <si>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</si>
  <si>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</si>
  <si>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</si>
  <si>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</si>
  <si>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</si>
  <si>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</si>
  <si>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</si>
  <si>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</si>
  <si>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</si>
  <si>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</si>
  <si>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</si>
  <si>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</si>
  <si>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</si>
  <si>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</si>
  <si>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</si>
  <si>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</si>
  <si>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</si>
  <si>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</si>
  <si>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</si>
  <si>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</si>
  <si>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</si>
  <si>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</si>
  <si>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</si>
  <si>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</si>
  <si>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</si>
  <si>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</si>
  <si>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</si>
  <si>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</si>
  <si>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</si>
  <si>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</si>
  <si>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</si>
  <si>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</si>
  <si>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</si>
  <si>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</si>
  <si>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</si>
  <si>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</si>
  <si>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</si>
  <si>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</si>
  <si>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</si>
  <si>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</si>
  <si>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</si>
  <si>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</si>
  <si>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</si>
  <si>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</si>
  <si>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</si>
  <si>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</si>
  <si>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</si>
  <si>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</si>
  <si>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</si>
  <si>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</si>
  <si>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</si>
  <si>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</si>
  <si>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</si>
  <si>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</si>
  <si>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</si>
  <si>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</si>
  <si>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</si>
  <si>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</si>
  <si>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</si>
  <si>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</si>
  <si>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</si>
  <si>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</si>
  <si>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</si>
  <si>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</si>
  <si>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</si>
  <si>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</si>
  <si>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</si>
  <si>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</si>
  <si>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</si>
  <si>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</si>
  <si>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</si>
  <si>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</si>
  <si>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</si>
  <si>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</si>
  <si>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</si>
  <si>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</si>
  <si>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</si>
  <si>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</si>
  <si>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</si>
  <si>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</si>
  <si>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</si>
  <si>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</si>
  <si>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</si>
  <si>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</si>
  <si>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</si>
  <si>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</si>
  <si>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</si>
  <si>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</si>
  <si>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</si>
  <si>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</si>
  <si>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</si>
  <si>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</si>
  <si>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</si>
  <si>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</si>
  <si>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</si>
  <si>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</si>
  <si>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</si>
  <si>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</si>
  <si>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</si>
  <si>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</si>
  <si>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</si>
  <si>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</si>
  <si>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</si>
  <si>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</si>
  <si>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</si>
  <si>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</si>
  <si>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</si>
  <si>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</si>
  <si>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</si>
  <si>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</si>
  <si>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</si>
  <si>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</si>
  <si>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</si>
  <si>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</si>
  <si>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</si>
  <si>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</si>
  <si>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</si>
  <si>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</si>
  <si>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</si>
  <si>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</si>
  <si>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</si>
  <si>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</si>
  <si>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</si>
  <si>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</si>
  <si>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</si>
  <si>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</si>
  <si>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</si>
  <si>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</si>
  <si>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</si>
  <si>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</si>
  <si>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</si>
  <si>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</si>
  <si>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</si>
  <si>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</si>
  <si>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</si>
  <si>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</si>
  <si>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</si>
  <si>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</si>
  <si>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</si>
  <si>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</si>
  <si>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</si>
  <si>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</si>
  <si>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</si>
  <si>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</si>
  <si>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</si>
  <si>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</si>
  <si>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</si>
  <si>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</si>
  <si>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</si>
  <si>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</si>
  <si>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</si>
  <si>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</si>
  <si>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</si>
  <si>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</si>
  <si>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</si>
  <si>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</si>
  <si>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</si>
  <si>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</si>
  <si>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</si>
  <si>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</si>
  <si>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</si>
  <si>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</si>
  <si>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</si>
  <si>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</si>
  <si>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</si>
  <si>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</si>
  <si>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</si>
  <si>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</si>
  <si>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</si>
  <si>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</si>
  <si>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</si>
  <si>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</si>
  <si>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</si>
  <si>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</si>
  <si>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</si>
  <si>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</si>
  <si>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</si>
  <si>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</si>
  <si>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</si>
  <si>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</si>
  <si>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</si>
  <si>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</si>
  <si>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</si>
  <si>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</si>
  <si>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</si>
  <si>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</si>
  <si>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</si>
  <si>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</si>
  <si>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</si>
  <si>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</si>
  <si>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</si>
  <si>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</si>
  <si>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</si>
  <si>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</si>
  <si>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</si>
  <si>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</si>
  <si>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</si>
  <si>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</si>
  <si>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</si>
  <si>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</si>
  <si>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</si>
  <si>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</si>
  <si>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</si>
  <si>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</si>
  <si>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</si>
  <si>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</si>
  <si>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</si>
  <si>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</si>
  <si>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</si>
  <si>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</si>
  <si>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</si>
  <si>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</si>
  <si>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</si>
  <si>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</si>
  <si>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</si>
  <si>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</si>
  <si>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</si>
  <si>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</si>
  <si>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</si>
  <si>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</si>
  <si>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</si>
  <si>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</si>
  <si>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</si>
  <si>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</si>
  <si>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</si>
  <si>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</si>
  <si>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</si>
  <si>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</si>
  <si>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</si>
  <si>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</si>
  <si>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</si>
  <si>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</si>
  <si>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</si>
  <si>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</si>
  <si>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</si>
  <si>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</si>
  <si>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</si>
  <si>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</si>
  <si>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</si>
  <si>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</si>
  <si>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</si>
  <si>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</si>
  <si>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</si>
  <si>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</si>
  <si>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</si>
  <si>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</si>
  <si>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</si>
  <si>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</si>
  <si>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</si>
  <si>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</si>
  <si>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</si>
  <si>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</si>
  <si>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</si>
  <si>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</si>
  <si>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</si>
  <si>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</si>
  <si>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</si>
  <si>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</si>
  <si>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</si>
  <si>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</si>
  <si>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</si>
  <si>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</si>
  <si>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</si>
  <si>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</si>
  <si>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</si>
  <si>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</si>
  <si>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</si>
  <si>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</si>
  <si>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</si>
  <si>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</si>
  <si>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</si>
  <si>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</si>
  <si>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</si>
  <si>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</si>
  <si>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</si>
  <si>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</si>
  <si>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</si>
  <si>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</si>
  <si>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</si>
  <si>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</si>
  <si>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</si>
  <si>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</si>
  <si>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</si>
  <si>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</si>
  <si>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</si>
  <si>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</si>
  <si>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</si>
  <si>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</si>
  <si>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</si>
  <si>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</si>
  <si>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</si>
  <si>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</si>
  <si>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</si>
  <si>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</si>
  <si>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</si>
  <si>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</si>
  <si>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</si>
  <si>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</si>
  <si>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</si>
  <si>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</si>
  <si>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</si>
  <si>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</si>
  <si>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</si>
  <si>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</si>
  <si>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</si>
  <si>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</si>
  <si>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</si>
  <si>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</si>
  <si>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</si>
  <si>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</si>
  <si>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</si>
  <si>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</si>
  <si>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</si>
  <si>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</si>
  <si>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</si>
  <si>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</si>
  <si>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</si>
  <si>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</si>
  <si>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</si>
  <si>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</si>
  <si>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</si>
  <si>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</si>
  <si>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</si>
  <si>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</si>
  <si>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</si>
  <si>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</si>
  <si>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</si>
  <si>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</si>
  <si>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</si>
  <si>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</si>
  <si>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</si>
  <si>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</si>
  <si>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</si>
  <si>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</si>
  <si>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</si>
  <si>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</si>
  <si>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</si>
  <si>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</si>
  <si>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</si>
  <si>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</si>
  <si>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</si>
  <si>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</si>
  <si>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</si>
  <si>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</si>
  <si>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</si>
  <si>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</si>
  <si>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</si>
  <si>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</si>
  <si>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</si>
  <si>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</si>
  <si>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</si>
  <si>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</si>
  <si>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</si>
  <si>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</si>
  <si>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</si>
  <si>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</si>
  <si>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</si>
  <si>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</si>
  <si>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</si>
  <si>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</si>
  <si>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</si>
  <si>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</si>
  <si>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</si>
  <si>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</si>
  <si>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</si>
  <si>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</si>
  <si>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</si>
  <si>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</si>
  <si>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</si>
  <si>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</si>
  <si>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</si>
  <si>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</si>
  <si>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</si>
  <si>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</si>
  <si>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</si>
  <si>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</si>
  <si>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</si>
  <si>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</si>
  <si>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</si>
  <si>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</si>
  <si>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</si>
  <si>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</si>
  <si>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</si>
  <si>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</si>
  <si>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</si>
  <si>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</si>
  <si>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</si>
  <si>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</si>
  <si>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</si>
  <si>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</si>
  <si>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</si>
  <si>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</si>
  <si>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</si>
  <si>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</si>
  <si>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</si>
  <si>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</si>
  <si>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</si>
  <si>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</si>
  <si>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</si>
  <si>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</si>
  <si>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</si>
  <si>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</si>
  <si>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</si>
  <si>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</si>
  <si>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</si>
  <si>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</si>
  <si>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</si>
  <si>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</si>
  <si>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</si>
  <si>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</si>
  <si>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</si>
  <si>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</si>
  <si>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</si>
  <si>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</si>
  <si>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</si>
  <si>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</si>
  <si>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</si>
  <si>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</si>
  <si>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</si>
  <si>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</si>
  <si>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</si>
  <si>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</si>
  <si>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</si>
  <si>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</si>
  <si>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</si>
  <si>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</si>
  <si>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</si>
  <si>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</si>
  <si>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</si>
  <si>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</si>
  <si>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</si>
  <si>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</si>
  <si>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</si>
  <si>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</si>
  <si>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</si>
  <si>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</si>
  <si>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</si>
  <si>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</si>
  <si>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</si>
  <si>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</si>
  <si>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</si>
  <si>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</si>
  <si>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</si>
  <si>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</si>
  <si>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</si>
  <si>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</si>
  <si>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</si>
  <si>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</si>
  <si>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</si>
  <si>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</si>
  <si>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</si>
  <si>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</si>
  <si>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</si>
  <si>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</si>
  <si>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</si>
  <si>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</si>
  <si>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</si>
  <si>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</si>
  <si>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</si>
  <si>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</si>
  <si>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</si>
  <si>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</si>
  <si>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</si>
  <si>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</si>
  <si>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</si>
  <si>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</si>
  <si>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</si>
  <si>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</si>
  <si>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</si>
  <si>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</si>
  <si>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</si>
  <si>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</si>
  <si>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</si>
  <si>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</si>
  <si>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</si>
  <si>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</si>
  <si>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</si>
  <si>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</si>
  <si>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</si>
  <si>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</si>
  <si>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</si>
  <si>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</si>
  <si>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</si>
  <si>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</si>
  <si>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</si>
  <si>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</si>
  <si>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</si>
  <si>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</si>
  <si>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</si>
  <si>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</si>
  <si>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</si>
  <si>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</si>
  <si>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</si>
  <si>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</si>
  <si>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</si>
  <si>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</si>
  <si>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</si>
  <si>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</si>
  <si>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</si>
  <si>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</si>
  <si>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</si>
  <si>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</si>
  <si>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</si>
  <si>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</si>
  <si>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</si>
  <si>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</si>
  <si>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</si>
  <si>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</si>
  <si>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</si>
  <si>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</si>
  <si>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</si>
  <si>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</si>
  <si>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</si>
  <si>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</si>
  <si>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</si>
  <si>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</si>
  <si>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</si>
  <si>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</si>
  <si>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</si>
  <si>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</si>
  <si>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</si>
  <si>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</si>
  <si>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</si>
  <si>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</si>
  <si>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</si>
  <si>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</si>
  <si>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</si>
  <si>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</si>
  <si>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</si>
  <si>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</si>
  <si>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</si>
  <si>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</si>
  <si>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</si>
  <si>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</si>
  <si>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</si>
  <si>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</si>
  <si>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</si>
  <si>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</si>
  <si>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</si>
  <si>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</si>
  <si>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</si>
  <si>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</si>
  <si>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</si>
  <si>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</si>
  <si>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</si>
  <si>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</si>
  <si>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</si>
  <si>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</si>
  <si>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</si>
  <si>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</si>
  <si>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</si>
  <si>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</si>
  <si>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</si>
  <si>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</si>
  <si>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</si>
  <si>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</si>
  <si>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</si>
  <si>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</si>
  <si>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</si>
  <si>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</si>
  <si>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</si>
  <si>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</si>
  <si>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</si>
  <si>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</si>
  <si>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</si>
  <si>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</si>
  <si>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</si>
  <si>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</si>
  <si>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</si>
  <si>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</si>
  <si>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</si>
  <si>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</si>
  <si>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</si>
  <si>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</si>
  <si>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</si>
  <si>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</si>
  <si>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</si>
  <si>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</si>
  <si>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</si>
  <si>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</si>
  <si>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</si>
  <si>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</si>
  <si>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</si>
  <si>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</si>
  <si>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</si>
  <si>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</si>
  <si>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</si>
  <si>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</si>
  <si>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</si>
  <si>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</si>
  <si>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</si>
  <si>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</si>
  <si>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</si>
  <si>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</si>
  <si>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</si>
  <si>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</si>
  <si>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</si>
  <si>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</si>
  <si>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</si>
  <si>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</si>
  <si>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</si>
  <si>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</si>
  <si>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</si>
  <si>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</si>
  <si>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</si>
  <si>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</si>
  <si>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</si>
  <si>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</si>
  <si>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</si>
  <si>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</si>
  <si>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</si>
  <si>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</si>
  <si>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</si>
  <si>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</si>
  <si>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</si>
  <si>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</si>
  <si>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</si>
  <si>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</si>
  <si>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</si>
  <si>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</si>
  <si>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</si>
  <si>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</si>
  <si>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</si>
  <si>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</si>
  <si>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</si>
  <si>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</si>
  <si>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</si>
  <si>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</si>
  <si>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</si>
  <si>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</si>
  <si>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</si>
  <si>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</si>
  <si>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</si>
  <si>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</si>
  <si>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</si>
  <si>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</si>
  <si>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</si>
  <si>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</si>
  <si>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</si>
  <si>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</si>
  <si>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</si>
  <si>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</si>
  <si>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</si>
  <si>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</si>
  <si>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</si>
  <si>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</si>
  <si>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</si>
  <si>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</si>
  <si>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</si>
  <si>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</si>
  <si>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</si>
  <si>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</si>
  <si>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</si>
  <si>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</si>
  <si>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</si>
  <si>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</si>
  <si>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</si>
  <si>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</si>
  <si>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</si>
  <si>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</si>
  <si>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</si>
  <si>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</si>
  <si>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</si>
  <si>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</si>
  <si>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</si>
  <si>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</si>
  <si>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</si>
  <si>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</si>
  <si>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</si>
  <si>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</si>
  <si>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</si>
  <si>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</si>
  <si>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</si>
  <si>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</si>
  <si>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</si>
  <si>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</si>
  <si>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</si>
  <si>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</si>
  <si>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</si>
  <si>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</si>
  <si>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</si>
  <si>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</si>
  <si>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</si>
  <si>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</si>
  <si>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</si>
  <si>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</si>
  <si>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</si>
  <si>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</si>
  <si>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</si>
  <si>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</si>
  <si>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</si>
  <si>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</si>
  <si>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</si>
  <si>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</si>
  <si>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</si>
  <si>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</si>
  <si>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</si>
  <si>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</si>
  <si>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</si>
  <si>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</si>
  <si>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</si>
  <si>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</si>
  <si>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</si>
  <si>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</si>
  <si>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</si>
  <si>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</si>
  <si>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</si>
  <si>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</si>
  <si>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</si>
  <si>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</si>
  <si>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</si>
  <si>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</si>
  <si>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</si>
  <si>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</si>
  <si>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</si>
  <si>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</si>
  <si>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</si>
  <si>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</si>
  <si>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</si>
  <si>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</si>
  <si>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</si>
  <si>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</si>
  <si>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</si>
  <si>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</si>
  <si>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</si>
  <si>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</si>
  <si>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</si>
  <si>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</si>
  <si>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</si>
  <si>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</si>
  <si>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</si>
  <si>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</si>
  <si>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</si>
  <si>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</si>
  <si>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</si>
  <si>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</si>
  <si>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</si>
  <si>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</si>
  <si>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</si>
  <si>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</si>
  <si>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</si>
  <si>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</si>
  <si>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</si>
  <si>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</si>
  <si>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</si>
  <si>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</si>
  <si>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</si>
  <si>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</si>
  <si>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</si>
  <si>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</si>
  <si>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</si>
  <si>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</si>
  <si>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</si>
  <si>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</si>
  <si>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</si>
  <si>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</si>
  <si>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</si>
  <si>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</si>
  <si>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</si>
  <si>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</si>
  <si>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</si>
  <si>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</si>
  <si>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</si>
  <si>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</si>
  <si>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</si>
  <si>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</si>
  <si>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</si>
  <si>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</si>
  <si>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</si>
  <si>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</si>
  <si>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</si>
  <si>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</si>
  <si>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</si>
  <si>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</si>
  <si>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</si>
  <si>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</si>
  <si>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</si>
  <si>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</si>
  <si>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</si>
  <si>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</si>
  <si>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</si>
  <si>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</si>
  <si>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</si>
  <si>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</si>
  <si>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</si>
  <si>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</si>
  <si>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</si>
  <si>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</si>
  <si>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</si>
  <si>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</si>
  <si>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</si>
  <si>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</si>
  <si>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</si>
  <si>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</si>
  <si>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</si>
  <si>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</si>
  <si>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</si>
  <si>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</si>
  <si>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</si>
  <si>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</si>
  <si>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</si>
  <si>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</si>
  <si>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</si>
  <si>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</si>
  <si>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</si>
  <si>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</si>
  <si>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</si>
  <si>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</si>
  <si>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</si>
  <si>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</si>
  <si>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</si>
  <si>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</si>
  <si>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</si>
  <si>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</si>
  <si>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</si>
  <si>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</si>
  <si>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</si>
  <si>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</si>
  <si>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</si>
  <si>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</si>
  <si>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</si>
  <si>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</si>
  <si>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</si>
  <si>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</si>
  <si>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</si>
  <si>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</si>
  <si>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</si>
  <si>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</si>
  <si>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</si>
  <si>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</si>
  <si>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</si>
  <si>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</si>
  <si>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</si>
  <si>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</si>
  <si>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</si>
  <si>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</si>
  <si>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</si>
  <si>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</si>
  <si>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</si>
  <si>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</si>
  <si>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</si>
  <si>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</si>
  <si>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</si>
  <si>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</si>
  <si>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</si>
  <si>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</si>
  <si>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</si>
  <si>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</si>
  <si>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</si>
  <si>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</si>
  <si>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</si>
  <si>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</si>
  <si>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</si>
  <si>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</si>
  <si>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</si>
  <si>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</si>
  <si>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</si>
  <si>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</si>
  <si>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</si>
  <si>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</si>
  <si>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</si>
  <si>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</si>
  <si>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</si>
  <si>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</si>
  <si>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</si>
  <si>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</si>
  <si>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</si>
  <si>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</si>
  <si>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</si>
  <si>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</si>
  <si>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</si>
  <si>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</si>
  <si>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</si>
  <si>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</si>
  <si>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</si>
  <si>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</si>
  <si>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</si>
  <si>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</si>
  <si>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</si>
  <si>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</si>
  <si>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</si>
  <si>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</si>
  <si>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</si>
  <si>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</si>
  <si>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</si>
  <si>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</si>
  <si>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</si>
  <si>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</si>
  <si>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</si>
  <si>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</si>
  <si>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</si>
  <si>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</si>
  <si>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</si>
  <si>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</si>
  <si>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</si>
  <si>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</si>
  <si>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</si>
  <si>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</si>
  <si>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</si>
  <si>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</si>
  <si>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</si>
  <si>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</si>
  <si>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</si>
  <si>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</si>
  <si>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</si>
  <si>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</si>
  <si>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</si>
  <si>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</si>
  <si>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</si>
  <si>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</si>
  <si>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</si>
  <si>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</si>
  <si>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</si>
  <si>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</si>
  <si>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</si>
  <si>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</si>
  <si>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</si>
  <si>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</si>
  <si>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</si>
  <si>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</si>
  <si>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</si>
  <si>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</si>
  <si>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</si>
  <si>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</si>
  <si>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</si>
  <si>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</si>
  <si>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</si>
  <si>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</si>
  <si>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</si>
  <si>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</si>
  <si>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</si>
  <si>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</si>
  <si>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</si>
  <si>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</si>
  <si>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</si>
  <si>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</si>
  <si>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</si>
  <si>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</si>
  <si>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</si>
  <si>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</si>
  <si>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</si>
  <si>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</si>
  <si>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</si>
  <si>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</si>
  <si>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</si>
  <si>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</si>
  <si>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</si>
  <si>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</si>
  <si>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</si>
  <si>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</si>
  <si>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</si>
  <si>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</si>
  <si>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</si>
  <si>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</si>
  <si>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</si>
  <si>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</si>
  <si>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</si>
  <si>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</si>
  <si>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</si>
  <si>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</si>
  <si>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</si>
  <si>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</si>
  <si>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</si>
  <si>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</si>
  <si>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</si>
  <si>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</si>
  <si>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</si>
  <si>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</si>
  <si>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</si>
  <si>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</si>
  <si>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</si>
  <si>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</si>
  <si>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</si>
  <si>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</si>
  <si>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</si>
  <si>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</si>
  <si>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</si>
  <si>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</si>
  <si>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</si>
  <si>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</si>
  <si>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</si>
  <si>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</si>
  <si>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</si>
  <si>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</si>
  <si>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</si>
  <si>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</si>
  <si>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</si>
  <si>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</si>
  <si>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</si>
  <si>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</si>
  <si>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</si>
  <si>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</si>
  <si>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</si>
  <si>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</si>
  <si>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</si>
  <si>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</si>
  <si>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</si>
  <si>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</si>
  <si>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</si>
  <si>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</si>
  <si>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</si>
  <si>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</si>
  <si>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</si>
  <si>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</si>
  <si>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</si>
  <si>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</si>
  <si>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</si>
  <si>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</si>
  <si>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</si>
  <si>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</si>
  <si>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</si>
  <si>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</si>
  <si>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</si>
  <si>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</si>
  <si>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</si>
  <si>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</si>
  <si>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</si>
  <si>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</si>
  <si>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</si>
  <si>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</si>
  <si>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</si>
  <si>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</si>
  <si>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</si>
  <si>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</si>
  <si>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</si>
  <si>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</si>
  <si>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</si>
  <si>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</si>
  <si>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</si>
  <si>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</si>
  <si>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</si>
  <si>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</si>
  <si>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</si>
  <si>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</si>
  <si>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</si>
  <si>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</si>
  <si>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</si>
  <si>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</si>
  <si>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</si>
  <si>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</si>
  <si>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</si>
  <si>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</si>
  <si>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</si>
  <si>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</si>
  <si>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</si>
  <si>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</si>
  <si>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</si>
  <si>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</si>
  <si>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</si>
  <si>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</si>
  <si>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</si>
  <si>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</si>
  <si>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</si>
  <si>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</si>
  <si>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</si>
  <si>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</si>
  <si>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</si>
  <si>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</si>
  <si>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</si>
  <si>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</si>
  <si>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</si>
  <si>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</si>
  <si>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</si>
  <si>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</si>
  <si>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</si>
  <si>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</si>
  <si>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</si>
  <si>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</si>
  <si>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</si>
  <si>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</si>
  <si>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</si>
  <si>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</si>
  <si>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</si>
  <si>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</si>
  <si>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</si>
  <si>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</si>
  <si>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</si>
  <si>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</si>
  <si>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</si>
  <si>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</si>
  <si>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</si>
  <si>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</si>
  <si>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</si>
  <si>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</si>
  <si>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</si>
  <si>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</si>
  <si>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</si>
  <si>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</si>
  <si>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</si>
  <si>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</si>
  <si>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</si>
  <si>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</si>
  <si>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</si>
  <si>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</si>
  <si>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</si>
  <si>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</si>
  <si>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</si>
  <si>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</si>
  <si>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</si>
  <si>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</si>
  <si>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</si>
  <si>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</si>
  <si>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</si>
  <si>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</si>
  <si>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</si>
  <si>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</si>
  <si>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</si>
  <si>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</si>
  <si>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</si>
  <si>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</si>
  <si>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</si>
  <si>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</si>
  <si>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</si>
  <si>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</si>
  <si>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</si>
  <si>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</si>
  <si>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</si>
  <si>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</si>
  <si>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</si>
  <si>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</si>
  <si>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</si>
  <si>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</si>
  <si>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</si>
  <si>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</si>
  <si>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</si>
  <si>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</si>
  <si>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</si>
  <si>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</si>
  <si>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</si>
  <si>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</si>
  <si>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</si>
  <si>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</si>
  <si>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</si>
  <si>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</si>
  <si>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</si>
  <si>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</si>
  <si>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</si>
  <si>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</si>
  <si>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</si>
  <si>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</si>
  <si>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</si>
  <si>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</si>
  <si>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</si>
  <si>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</si>
  <si>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</si>
  <si>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</si>
  <si>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</si>
  <si>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</si>
  <si>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</si>
  <si>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</si>
  <si>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</si>
  <si>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</si>
  <si>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</si>
  <si>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</si>
  <si>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</si>
  <si>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</si>
  <si>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</si>
  <si>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</si>
  <si>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</si>
  <si>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</si>
  <si>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</si>
  <si>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</si>
  <si>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</si>
  <si>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</si>
  <si>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</si>
  <si>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</si>
  <si>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</si>
  <si>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</si>
  <si>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</si>
  <si>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</si>
  <si>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</si>
  <si>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</si>
  <si>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</si>
  <si>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</si>
  <si>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</si>
  <si>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</si>
  <si>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</si>
  <si>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</si>
  <si>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</si>
  <si>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</si>
  <si>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</si>
  <si>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</si>
  <si>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</si>
  <si>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</si>
  <si>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</si>
  <si>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</si>
  <si>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</si>
  <si>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</si>
  <si>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</si>
  <si>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</si>
  <si>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</si>
  <si>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</si>
  <si>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</si>
  <si>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</si>
  <si>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</si>
  <si>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</si>
  <si>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</si>
  <si>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</si>
  <si>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</si>
  <si>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</si>
  <si>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</si>
  <si>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</si>
  <si>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</si>
  <si>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</si>
  <si>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</si>
  <si>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</si>
  <si>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</si>
  <si>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</si>
  <si>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</si>
  <si>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</si>
  <si>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</si>
  <si>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</si>
  <si>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</si>
  <si>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</si>
  <si>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</si>
  <si>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</si>
  <si>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</si>
  <si>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</si>
  <si>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</si>
  <si>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</si>
  <si>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</si>
  <si>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</si>
  <si>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</si>
  <si>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</si>
  <si>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</si>
  <si>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</si>
  <si>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</si>
  <si>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</si>
  <si>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</si>
  <si>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</si>
  <si>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</si>
  <si>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</si>
  <si>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</si>
  <si>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</si>
  <si>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</si>
  <si>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</si>
  <si>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</si>
  <si>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</si>
  <si>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</si>
  <si>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</si>
  <si>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</si>
  <si>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</si>
  <si>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</si>
  <si>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</si>
  <si>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</si>
  <si>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</si>
  <si>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</si>
  <si>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</si>
  <si>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</si>
  <si>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</si>
  <si>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</si>
  <si>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</si>
  <si>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</si>
  <si>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</si>
  <si>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</si>
  <si>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</si>
  <si>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</si>
  <si>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</si>
  <si>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</si>
  <si>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</si>
  <si>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</si>
  <si>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</si>
  <si>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</si>
  <si>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</si>
  <si>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</si>
  <si>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</si>
  <si>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</si>
  <si>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</si>
  <si>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</si>
  <si>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</si>
  <si>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</si>
  <si>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</si>
  <si>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</si>
  <si>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</si>
  <si>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</si>
  <si>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</si>
  <si>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</si>
  <si>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</si>
  <si>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</si>
  <si>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</si>
  <si>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</si>
  <si>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</si>
  <si>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</si>
  <si>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</si>
  <si>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</si>
  <si>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</si>
  <si>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</si>
  <si>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</si>
  <si>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</si>
  <si>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</si>
  <si>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</si>
  <si>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</si>
  <si>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</si>
  <si>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</si>
  <si>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</si>
  <si>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</si>
  <si>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</si>
  <si>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</si>
  <si>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</si>
  <si>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</si>
  <si>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</si>
  <si>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</si>
  <si>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</si>
  <si>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</si>
  <si>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</si>
  <si>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</si>
  <si>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</si>
  <si>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</si>
  <si>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</si>
  <si>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</si>
  <si>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</si>
  <si>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</si>
  <si>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</si>
  <si>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</si>
  <si>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</si>
  <si>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</si>
  <si>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</si>
  <si>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</si>
  <si>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</si>
  <si>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</si>
  <si>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</si>
  <si>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</si>
  <si>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</si>
  <si>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</si>
  <si>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</si>
  <si>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</si>
  <si>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</si>
  <si>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</si>
  <si>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</si>
  <si>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</si>
  <si>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</si>
  <si>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</si>
  <si>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</si>
  <si>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</si>
  <si>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</si>
  <si>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</si>
  <si>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</si>
  <si>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</si>
  <si>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</si>
  <si>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</si>
  <si>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</si>
  <si>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</si>
  <si>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</si>
  <si>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</si>
  <si>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</si>
  <si>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</si>
  <si>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</si>
  <si>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</si>
  <si>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</si>
  <si>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</si>
  <si>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</si>
  <si>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</si>
  <si>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</si>
  <si>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</si>
  <si>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</si>
  <si>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</si>
  <si>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</si>
  <si>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</si>
  <si>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</si>
  <si>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</si>
  <si>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</si>
  <si>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</si>
  <si>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</si>
  <si>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</si>
  <si>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</si>
  <si>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</si>
  <si>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</si>
  <si>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</si>
  <si>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</si>
  <si>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</si>
  <si>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</si>
  <si>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</si>
  <si>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</si>
  <si>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</si>
  <si>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</si>
  <si>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</si>
  <si>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</si>
  <si>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</si>
  <si>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</si>
  <si>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</si>
  <si>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</si>
  <si>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</si>
  <si>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</si>
  <si>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</si>
  <si>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</si>
  <si>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</si>
  <si>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</si>
  <si>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</si>
  <si>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</si>
  <si>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</si>
  <si>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</si>
  <si>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</si>
  <si>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</si>
  <si>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</si>
  <si>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</si>
  <si>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</si>
  <si>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</si>
  <si>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</si>
  <si>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</si>
  <si>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</si>
  <si>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</si>
  <si>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</si>
  <si>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</si>
  <si>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</si>
  <si>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</si>
  <si>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</si>
  <si>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</si>
  <si>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</si>
  <si>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</si>
  <si>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</si>
  <si>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</si>
  <si>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</si>
  <si>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</si>
  <si>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</si>
  <si>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</si>
  <si>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</si>
  <si>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</si>
  <si>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</si>
  <si>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</si>
  <si>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</si>
  <si>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</si>
  <si>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</si>
  <si>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</si>
  <si>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</si>
  <si>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</si>
  <si>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</si>
  <si>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</si>
  <si>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</si>
  <si>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</si>
  <si>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</si>
  <si>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</si>
  <si>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</si>
  <si>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</si>
  <si>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</si>
  <si>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</si>
  <si>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</si>
  <si>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</si>
  <si>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</si>
  <si>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</si>
  <si>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</si>
  <si>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</si>
  <si>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</si>
  <si>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</si>
  <si>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</si>
  <si>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</si>
  <si>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</si>
  <si>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</si>
  <si>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</si>
  <si>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</si>
  <si>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</si>
  <si>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</si>
  <si>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</si>
  <si>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</si>
  <si>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</si>
  <si>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</si>
  <si>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</si>
  <si>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</si>
  <si>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</si>
  <si>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</si>
  <si>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</si>
  <si>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</si>
  <si>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</si>
  <si>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</si>
  <si>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</si>
  <si>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</si>
  <si>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</si>
  <si>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</si>
  <si>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</si>
  <si>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</si>
  <si>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</si>
  <si>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</si>
  <si>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</si>
  <si>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</si>
  <si>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</si>
  <si>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</si>
  <si>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</si>
  <si>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</si>
  <si>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</si>
  <si>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</si>
  <si>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</si>
  <si>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</si>
  <si>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</si>
  <si>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</si>
  <si>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</si>
  <si>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</si>
  <si>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</si>
  <si>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</si>
  <si>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</si>
  <si>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</si>
  <si>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</si>
  <si>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</si>
  <si>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</si>
  <si>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</si>
  <si>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</si>
  <si>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</si>
  <si>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</si>
  <si>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</si>
  <si>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</si>
  <si>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</si>
  <si>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</si>
  <si>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</si>
  <si>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</si>
  <si>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</si>
  <si>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</si>
  <si>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</si>
  <si>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</si>
  <si>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</si>
  <si>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</si>
  <si>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</si>
  <si>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</si>
  <si>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</si>
  <si>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</si>
  <si>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</si>
  <si>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</si>
  <si>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</si>
  <si>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</si>
  <si>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</si>
  <si>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</si>
  <si>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</si>
  <si>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</si>
  <si>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</si>
  <si>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</si>
  <si>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</si>
  <si>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</si>
  <si>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</si>
  <si>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</si>
  <si>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</si>
  <si>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</si>
  <si>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</si>
  <si>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</si>
  <si>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</si>
  <si>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</si>
  <si>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</si>
  <si>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</si>
  <si>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</si>
  <si>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</si>
  <si>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</si>
  <si>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</si>
  <si>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</si>
  <si>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</si>
  <si>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</si>
  <si>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</si>
  <si>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</si>
  <si>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</si>
  <si>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</si>
  <si>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</si>
  <si>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</si>
  <si>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</si>
  <si>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</si>
  <si>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</si>
  <si>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</si>
  <si>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</si>
  <si>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</si>
  <si>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</si>
  <si>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</si>
  <si>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</si>
  <si>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</si>
  <si>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</si>
  <si>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</si>
  <si>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</si>
  <si>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</si>
  <si>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</si>
  <si>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</si>
  <si>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</si>
  <si>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</si>
  <si>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</si>
  <si>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</si>
  <si>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</si>
  <si>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</si>
  <si>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</si>
  <si>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</si>
  <si>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</si>
  <si>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</si>
  <si>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</si>
  <si>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</si>
  <si>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</si>
  <si>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</si>
  <si>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</si>
  <si>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</si>
  <si>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</si>
  <si>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</si>
  <si>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</si>
  <si>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</si>
  <si>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</si>
  <si>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</si>
  <si>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</si>
  <si>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</si>
  <si>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</si>
  <si>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</si>
  <si>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</si>
  <si>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</si>
  <si>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</si>
  <si>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</si>
  <si>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</si>
  <si>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</si>
  <si>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</si>
  <si>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</si>
  <si>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</si>
  <si>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</si>
  <si>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</si>
  <si>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</si>
  <si>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</si>
  <si>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</si>
  <si>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</si>
  <si>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</si>
  <si>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</si>
  <si>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</si>
  <si>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</si>
  <si>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</si>
  <si>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</si>
  <si>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</si>
  <si>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</si>
  <si>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</si>
  <si>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</si>
  <si>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</si>
  <si>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</si>
  <si>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</si>
  <si>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</si>
  <si>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</si>
  <si>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</si>
  <si>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</si>
  <si>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</si>
  <si>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</si>
  <si>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</si>
  <si>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</si>
  <si>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</si>
  <si>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</si>
  <si>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</si>
  <si>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</si>
  <si>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</si>
  <si>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</si>
  <si>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</si>
  <si>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</si>
  <si>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</si>
  <si>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</si>
  <si>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</si>
  <si>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</si>
  <si>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</si>
  <si>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</si>
  <si>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</si>
  <si>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</si>
  <si>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</si>
  <si>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</si>
  <si>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</si>
  <si>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</si>
  <si>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</si>
  <si>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</si>
  <si>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</si>
  <si>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</si>
  <si>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</si>
  <si>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</si>
  <si>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</si>
  <si>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</si>
  <si>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</si>
  <si>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</si>
  <si>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</si>
  <si>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</si>
  <si>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</si>
  <si>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</si>
  <si>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</si>
  <si>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</si>
  <si>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</si>
  <si>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</si>
  <si>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</si>
  <si>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</si>
  <si>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</si>
  <si>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</si>
  <si>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</si>
  <si>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</si>
  <si>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</si>
  <si>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</si>
  <si>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</si>
  <si>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</si>
  <si>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</si>
  <si>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</si>
  <si>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</si>
  <si>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</si>
  <si>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</si>
  <si>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</si>
  <si>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</si>
  <si>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</si>
  <si>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</si>
  <si>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</si>
  <si>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</si>
  <si>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</si>
  <si>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</si>
  <si>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</si>
  <si>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</si>
  <si>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</si>
  <si>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</si>
  <si>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</si>
  <si>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</si>
  <si>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</si>
  <si>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</si>
  <si>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</si>
  <si>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</si>
  <si>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</si>
  <si>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</si>
  <si>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</si>
  <si>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</si>
  <si>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</si>
  <si>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</si>
  <si>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</si>
  <si>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</si>
  <si>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</si>
  <si>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</si>
  <si>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</si>
  <si>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</si>
  <si>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</si>
  <si>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</si>
  <si>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</si>
  <si>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</si>
  <si>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</si>
  <si>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</si>
  <si>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</si>
  <si>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</si>
  <si>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</si>
  <si>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</si>
  <si>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</si>
  <si>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</si>
  <si>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</si>
  <si>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</si>
  <si>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</si>
  <si>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</si>
  <si>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</si>
  <si>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</si>
  <si>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</si>
  <si>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</si>
  <si>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</si>
  <si>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</si>
  <si>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</si>
  <si>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</si>
  <si>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</si>
  <si>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</si>
  <si>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</si>
  <si>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</si>
  <si>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</si>
  <si>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</si>
  <si>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</si>
  <si>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</si>
  <si>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</si>
  <si>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</si>
  <si>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</si>
  <si>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</si>
  <si>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</si>
  <si>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</si>
  <si>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</si>
  <si>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</si>
  <si>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</si>
  <si>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</si>
  <si>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</si>
  <si>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</si>
  <si>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</si>
  <si>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</si>
  <si>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</si>
  <si>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</si>
  <si>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</si>
  <si>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</si>
  <si>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</si>
  <si>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</si>
  <si>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</si>
  <si>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</si>
  <si>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</si>
  <si>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</si>
  <si>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</si>
  <si>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</si>
  <si>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</si>
  <si>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</si>
  <si>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</si>
  <si>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</si>
  <si>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</si>
  <si>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</si>
  <si>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</si>
  <si>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</si>
  <si>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</si>
  <si>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</si>
  <si>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</si>
  <si>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</si>
  <si>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</si>
  <si>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</si>
  <si>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</si>
  <si>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</si>
  <si>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</si>
  <si>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</si>
  <si>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</si>
  <si>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</si>
  <si>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</si>
  <si>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</si>
  <si>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</si>
  <si>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</si>
  <si>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</si>
  <si>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</si>
  <si>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</si>
  <si>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</si>
  <si>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</si>
  <si>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</si>
  <si>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</si>
  <si>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</si>
  <si>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</si>
  <si>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</si>
  <si>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</si>
  <si>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</si>
  <si>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</si>
  <si>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</si>
  <si>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</si>
  <si>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</si>
  <si>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</si>
  <si>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</si>
  <si>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</si>
  <si>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</si>
  <si>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</si>
  <si>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</si>
  <si>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</si>
  <si>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</si>
  <si>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</si>
  <si>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</si>
  <si>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</si>
  <si>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</si>
  <si>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</si>
  <si>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</si>
  <si>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</si>
  <si>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</si>
  <si>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</si>
  <si>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</si>
  <si>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</si>
  <si>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</si>
  <si>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</si>
  <si>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</si>
  <si>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</si>
  <si>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</si>
  <si>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</si>
  <si>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</si>
  <si>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</si>
  <si>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</si>
  <si>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</si>
  <si>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</si>
  <si>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</si>
  <si>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</si>
  <si>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</si>
  <si>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</si>
  <si>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</si>
  <si>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</si>
  <si>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</si>
  <si>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</si>
  <si>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</si>
  <si>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</si>
  <si>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</si>
  <si>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</si>
  <si>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</si>
  <si>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</si>
  <si>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</si>
  <si>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</si>
  <si>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</si>
  <si>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</si>
  <si>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</si>
  <si>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</si>
  <si>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</si>
  <si>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</si>
  <si>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</si>
  <si>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</si>
  <si>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</si>
  <si>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</si>
  <si>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</si>
  <si>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</si>
  <si>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</si>
  <si>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</si>
  <si>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</si>
  <si>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</si>
  <si>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</si>
  <si>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</si>
  <si>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</si>
  <si>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</si>
  <si>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</si>
  <si>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</si>
  <si>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</si>
  <si>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</si>
  <si>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</si>
  <si>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</si>
  <si>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</si>
  <si>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</si>
  <si>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</si>
  <si>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</si>
  <si>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</si>
  <si>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</si>
  <si>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</si>
  <si>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</si>
  <si>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</si>
  <si>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</si>
  <si>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</si>
  <si>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</si>
  <si>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</si>
  <si>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</si>
  <si>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</si>
  <si>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</si>
  <si>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</si>
  <si>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</si>
  <si>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</si>
  <si>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</si>
  <si>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</si>
  <si>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</si>
  <si>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</si>
  <si>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</si>
  <si>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</si>
  <si>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</si>
  <si>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</si>
  <si>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</si>
  <si>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</si>
  <si>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</si>
  <si>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</si>
  <si>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</si>
  <si>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</si>
  <si>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</si>
  <si>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</si>
  <si>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</si>
  <si>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</si>
  <si>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</si>
  <si>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</si>
  <si>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</si>
  <si>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</si>
  <si>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</si>
  <si>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</si>
  <si>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</si>
  <si>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</si>
  <si>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</si>
  <si>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</si>
  <si>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</si>
  <si>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</si>
  <si>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</si>
  <si>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</si>
  <si>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</si>
  <si>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</si>
  <si>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</si>
  <si>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</si>
  <si>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</si>
  <si>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</si>
  <si>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</si>
  <si>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</si>
  <si>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</si>
  <si>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</si>
  <si>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</si>
  <si>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</si>
  <si>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</si>
  <si>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</si>
  <si>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</si>
  <si>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</si>
  <si>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</si>
  <si>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</si>
  <si>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</si>
  <si>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</si>
  <si>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</si>
  <si>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</si>
  <si>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</si>
  <si>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</si>
  <si>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</si>
  <si>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</si>
  <si>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</si>
  <si>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</si>
  <si>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</si>
  <si>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</si>
  <si>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</si>
  <si>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</si>
  <si>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</si>
  <si>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</si>
  <si>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</si>
  <si>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</si>
  <si>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</si>
  <si>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</si>
  <si>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</si>
  <si>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</si>
  <si>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</si>
  <si>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</si>
  <si>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</si>
  <si>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</si>
  <si>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</si>
  <si>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</si>
  <si>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</si>
  <si>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</si>
  <si>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</si>
  <si>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</si>
  <si>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</si>
  <si>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</si>
  <si>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</si>
  <si>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</si>
  <si>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</si>
  <si>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</si>
  <si>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</si>
  <si>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</si>
  <si>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</si>
  <si>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</si>
  <si>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</si>
  <si>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</si>
  <si>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</si>
  <si>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</si>
  <si>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</si>
  <si>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</si>
  <si>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</si>
  <si>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</si>
  <si>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</si>
  <si>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</si>
  <si>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</si>
  <si>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</si>
  <si>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</si>
  <si>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</si>
  <si>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</si>
  <si>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</si>
  <si>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</si>
  <si>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</si>
  <si>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</si>
  <si>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</si>
  <si>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</si>
  <si>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</si>
  <si>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</si>
  <si>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</si>
  <si>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</si>
  <si>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</si>
  <si>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</si>
  <si>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</si>
  <si>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</si>
  <si>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</si>
  <si>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</si>
  <si>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</si>
  <si>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</si>
  <si>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</si>
  <si>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</si>
  <si>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</si>
  <si>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</si>
  <si>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</si>
  <si>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</si>
  <si>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</si>
  <si>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</si>
  <si>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</si>
  <si>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</si>
  <si>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</si>
  <si>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</si>
  <si>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</si>
  <si>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</si>
  <si>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</si>
  <si>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</si>
  <si>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</si>
  <si>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</si>
  <si>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</si>
  <si>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</si>
  <si>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</si>
  <si>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</si>
  <si>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</si>
  <si>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</si>
  <si>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</si>
  <si>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</si>
  <si>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</si>
  <si>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</si>
  <si>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</si>
  <si>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</si>
  <si>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</si>
  <si>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</si>
  <si>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</si>
  <si>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</si>
  <si>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</si>
  <si>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</si>
  <si>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</si>
  <si>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</si>
  <si>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</si>
  <si>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</si>
  <si>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</si>
  <si>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</si>
  <si>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</si>
  <si>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</si>
  <si>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</si>
  <si>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</si>
  <si>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</si>
  <si>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</si>
  <si>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</si>
  <si>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</si>
  <si>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</si>
  <si>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</si>
  <si>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</si>
  <si>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</si>
  <si>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</si>
  <si>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</si>
  <si>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</si>
  <si>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</si>
  <si>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</si>
  <si>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</si>
  <si>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</si>
  <si>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</si>
  <si>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</si>
  <si>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</si>
  <si>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</si>
  <si>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</si>
  <si>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</si>
  <si>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</si>
  <si>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</si>
  <si>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</si>
  <si>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</si>
  <si>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</si>
  <si>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</si>
  <si>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</si>
  <si>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</si>
  <si>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</si>
  <si>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</si>
  <si>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</si>
  <si>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</si>
  <si>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</si>
  <si>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</si>
  <si>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</si>
  <si>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</si>
  <si>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</si>
  <si>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</si>
  <si>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</si>
  <si>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</si>
  <si>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</si>
  <si>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</si>
  <si>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</si>
  <si>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</si>
  <si>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</si>
  <si>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</si>
  <si>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</si>
  <si>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</si>
  <si>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</si>
  <si>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</si>
  <si>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</si>
  <si>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</si>
  <si>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</si>
  <si>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</si>
  <si>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</si>
  <si>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</si>
  <si>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</si>
  <si>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</si>
  <si>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</si>
  <si>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</si>
  <si>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</si>
  <si>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</si>
  <si>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</si>
  <si>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</si>
  <si>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</si>
  <si>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</si>
  <si>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</si>
  <si>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</si>
  <si>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</si>
  <si>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</si>
  <si>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</si>
  <si>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</si>
  <si>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</si>
  <si>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</si>
  <si>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</si>
  <si>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</si>
  <si>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</si>
  <si>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</si>
  <si>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</si>
  <si>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</si>
  <si>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</si>
  <si>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</si>
  <si>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</si>
  <si>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</si>
  <si>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</si>
  <si>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</si>
  <si>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</si>
  <si>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</si>
  <si>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</si>
  <si>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</si>
  <si>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</si>
  <si>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</si>
  <si>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</si>
  <si>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</si>
  <si>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</si>
  <si>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</si>
  <si>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</si>
  <si>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</si>
  <si>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</si>
  <si>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</si>
  <si>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</si>
  <si>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</si>
  <si>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</si>
  <si>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</si>
  <si>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</si>
  <si>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</si>
  <si>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</si>
  <si>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</si>
  <si>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</si>
  <si>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</si>
  <si>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</si>
  <si>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</si>
  <si>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</si>
  <si>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</si>
  <si>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</si>
  <si>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</si>
  <si>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</si>
  <si>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</si>
  <si>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</si>
  <si>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</si>
  <si>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</si>
  <si>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</si>
  <si>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</si>
  <si>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</si>
  <si>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</si>
  <si>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</si>
  <si>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</si>
  <si>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</si>
  <si>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</si>
  <si>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</si>
  <si>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</si>
  <si>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</si>
  <si>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</si>
  <si>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</si>
  <si>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</si>
  <si>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</si>
  <si>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</si>
  <si>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</si>
  <si>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</si>
  <si>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</si>
  <si>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</si>
  <si>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</si>
  <si>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</si>
  <si>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</si>
  <si>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</si>
  <si>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</si>
  <si>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</si>
  <si>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</si>
  <si>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</si>
  <si>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</si>
  <si>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</si>
  <si>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</si>
  <si>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</si>
  <si>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</si>
  <si>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</si>
  <si>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</si>
  <si>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</si>
  <si>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</si>
  <si>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</si>
  <si>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</si>
  <si>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</si>
  <si>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</si>
  <si>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</si>
  <si>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</si>
  <si>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</si>
  <si>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</si>
  <si>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</si>
  <si>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</si>
  <si>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</si>
  <si>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</si>
  <si>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</si>
  <si>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</si>
  <si>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</si>
  <si>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</si>
  <si>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</si>
  <si>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</si>
  <si>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</si>
  <si>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</si>
  <si>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</si>
  <si>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</si>
  <si>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</si>
  <si>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</si>
  <si>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</si>
  <si>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</si>
  <si>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</si>
  <si>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</si>
  <si>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</si>
  <si>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</si>
  <si>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</si>
  <si>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</si>
  <si>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</si>
  <si>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</si>
  <si>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</si>
  <si>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</si>
  <si>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</si>
  <si>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</si>
  <si>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</si>
  <si>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</si>
  <si>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</si>
  <si>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</si>
  <si>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</si>
  <si>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</si>
  <si>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</si>
  <si>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</si>
  <si>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</si>
  <si>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</si>
  <si>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</si>
  <si>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</si>
  <si>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</si>
  <si>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</si>
  <si>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</si>
  <si>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</si>
  <si>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</si>
  <si>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</si>
  <si>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</si>
  <si>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</si>
  <si>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</si>
  <si>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</si>
  <si>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</si>
  <si>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</si>
  <si>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</si>
  <si>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</si>
  <si>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</si>
  <si>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</si>
  <si>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</si>
  <si>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</si>
  <si>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</si>
  <si>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</si>
  <si>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</si>
  <si>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</si>
  <si>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</si>
  <si>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</si>
  <si>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</si>
  <si>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</si>
  <si>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</si>
  <si>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</si>
  <si>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</si>
  <si>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</si>
  <si>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</si>
  <si>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</si>
  <si>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</si>
  <si>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</si>
  <si>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</si>
  <si>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</si>
  <si>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</si>
  <si>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</si>
  <si>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</si>
  <si>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</si>
  <si>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</si>
  <si>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</si>
  <si>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</si>
  <si>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</si>
  <si>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</si>
  <si>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</si>
  <si>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</si>
  <si>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</si>
  <si>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</si>
  <si>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</si>
  <si>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</si>
  <si>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</si>
  <si>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</si>
  <si>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</si>
  <si>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</si>
  <si>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</si>
  <si>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</si>
  <si>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</si>
  <si>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</si>
  <si>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</si>
  <si>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</si>
  <si>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</si>
  <si>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</si>
  <si>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</si>
  <si>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</si>
  <si>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</si>
  <si>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</si>
  <si>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</si>
  <si>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</si>
  <si>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</si>
  <si>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</si>
  <si>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</si>
  <si>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</si>
  <si>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</si>
  <si>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</si>
  <si>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</si>
  <si>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</si>
  <si>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</si>
  <si>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</si>
  <si>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</si>
  <si>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</si>
  <si>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</si>
  <si>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</si>
  <si>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</si>
  <si>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</si>
  <si>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</si>
  <si>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</si>
  <si>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</si>
  <si>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</si>
  <si>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</si>
  <si>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</si>
  <si>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</si>
  <si>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</si>
  <si>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</si>
  <si>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</si>
  <si>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</si>
  <si>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</si>
  <si>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</si>
  <si>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</si>
  <si>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</si>
  <si>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</si>
  <si>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</si>
  <si>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</si>
  <si>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</si>
  <si>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</si>
  <si>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</si>
  <si>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</si>
  <si>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</si>
  <si>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</si>
  <si>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</si>
  <si>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</si>
  <si>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</si>
  <si>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</si>
  <si>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</si>
  <si>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</si>
  <si>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</si>
  <si>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</si>
  <si>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</si>
  <si>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</si>
  <si>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</si>
  <si>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</si>
  <si>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</si>
  <si>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</si>
  <si>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</si>
  <si>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</si>
  <si>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</si>
  <si>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</si>
  <si>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</si>
  <si>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</si>
  <si>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</si>
  <si>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</si>
  <si>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</si>
  <si>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</si>
  <si>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</si>
  <si>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</si>
  <si>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</si>
  <si>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</si>
  <si>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</si>
  <si>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</si>
  <si>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</si>
  <si>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</si>
  <si>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</si>
  <si>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</si>
  <si>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</si>
  <si>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</si>
  <si>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</si>
  <si>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</si>
  <si>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</si>
  <si>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</si>
  <si>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</si>
  <si>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</si>
  <si>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</si>
  <si>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</si>
  <si>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</si>
  <si>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</si>
  <si>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</si>
  <si>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</si>
  <si>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</si>
  <si>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</si>
  <si>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</si>
  <si>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</si>
  <si>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</si>
  <si>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</si>
  <si>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</si>
  <si>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</si>
  <si>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</si>
  <si>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</si>
  <si>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</si>
  <si>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</si>
  <si>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</si>
  <si>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</si>
  <si>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</si>
  <si>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</si>
  <si>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</si>
  <si>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</si>
  <si>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</si>
  <si>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</si>
  <si>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</si>
  <si>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</si>
  <si>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</si>
  <si>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</si>
  <si>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</si>
  <si>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</si>
  <si>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</si>
  <si>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</si>
  <si>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</si>
  <si>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</si>
  <si>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</si>
  <si>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</si>
  <si>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</si>
  <si>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</si>
  <si>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</si>
  <si>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</si>
  <si>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</si>
  <si>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</si>
  <si>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</si>
  <si>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</si>
  <si>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</si>
  <si>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</si>
  <si>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</si>
  <si>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</si>
  <si>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</si>
  <si>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</si>
  <si>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</si>
  <si>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</si>
  <si>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</si>
  <si>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</si>
  <si>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</si>
  <si>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</si>
  <si>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</si>
  <si>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</si>
  <si>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</si>
  <si>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</si>
  <si>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</si>
  <si>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</si>
  <si>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</si>
  <si>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</si>
  <si>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</si>
  <si>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</si>
  <si>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</si>
  <si>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</si>
  <si>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</si>
  <si>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</si>
  <si>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</si>
  <si>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</si>
  <si>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</si>
  <si>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</si>
  <si>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</si>
  <si>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</si>
  <si>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</si>
  <si>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</si>
  <si>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</si>
  <si>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</si>
  <si>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</si>
  <si>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</si>
  <si>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</si>
  <si>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</si>
  <si>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</si>
  <si>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</si>
  <si>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</si>
  <si>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</si>
  <si>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</si>
  <si>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</si>
  <si>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</si>
  <si>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</si>
  <si>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</si>
  <si>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</si>
  <si>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</si>
  <si>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</si>
  <si>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</si>
  <si>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</si>
  <si>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</si>
  <si>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</si>
  <si>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</si>
  <si>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</si>
  <si>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</si>
  <si>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</si>
  <si>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</si>
  <si>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</si>
  <si>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</si>
  <si>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</si>
  <si>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</si>
  <si>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</si>
  <si>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</si>
  <si>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</si>
  <si>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</si>
  <si>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</si>
  <si>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</si>
  <si>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</si>
  <si>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</si>
  <si>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</si>
  <si>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</si>
  <si>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</si>
  <si>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</si>
  <si>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</si>
  <si>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</si>
  <si>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</si>
  <si>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</si>
  <si>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</si>
  <si>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</si>
  <si>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</si>
  <si>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</si>
  <si>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</si>
  <si>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</si>
  <si>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</si>
  <si>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</si>
  <si>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</si>
  <si>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</si>
  <si>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</si>
  <si>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</si>
  <si>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</si>
  <si>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</si>
  <si>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</si>
  <si>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</si>
  <si>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</si>
  <si>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</si>
  <si>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</si>
  <si>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</si>
  <si>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</si>
  <si>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</si>
  <si>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</si>
  <si>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</si>
  <si>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</si>
  <si>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</si>
  <si>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</si>
  <si>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</si>
  <si>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</si>
  <si>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</si>
  <si>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</si>
  <si>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</si>
  <si>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</si>
  <si>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</si>
  <si>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</si>
  <si>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</si>
  <si>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</si>
  <si>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</si>
  <si>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</si>
  <si>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</si>
  <si>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</si>
  <si>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</si>
  <si>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</si>
  <si>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</si>
  <si>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</si>
  <si>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</si>
  <si>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</si>
  <si>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</si>
  <si>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</si>
  <si>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</si>
  <si>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</si>
  <si>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</si>
  <si>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</si>
  <si>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</si>
  <si>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</si>
  <si>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</si>
  <si>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</si>
  <si>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</si>
  <si>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</si>
  <si>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</si>
  <si>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</si>
  <si>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</si>
  <si>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</si>
  <si>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</si>
  <si>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</si>
  <si>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</si>
  <si>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</si>
  <si>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</si>
  <si>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</si>
  <si>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</si>
  <si>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</si>
  <si>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</si>
  <si>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</si>
  <si>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</si>
  <si>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</si>
  <si>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</si>
  <si>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</si>
  <si>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</si>
  <si>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</si>
  <si>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</si>
  <si>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</si>
  <si>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</si>
  <si>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</si>
  <si>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</si>
  <si>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</si>
  <si>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</si>
  <si>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</si>
  <si>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</si>
  <si>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</si>
  <si>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</si>
  <si>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</si>
  <si>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</si>
  <si>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</si>
  <si>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</si>
  <si>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</si>
  <si>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</si>
  <si>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</si>
  <si>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</si>
  <si>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</si>
  <si>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</si>
  <si>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</si>
  <si>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</si>
  <si>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</si>
  <si>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</si>
  <si>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</si>
  <si>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</si>
  <si>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</si>
  <si>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</si>
  <si>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</si>
  <si>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</si>
  <si>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</si>
  <si>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</si>
  <si>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</si>
  <si>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</si>
  <si>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</si>
  <si>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</si>
  <si>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</si>
  <si>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</si>
  <si>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</si>
  <si>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</si>
  <si>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</si>
  <si>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</si>
  <si>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</si>
  <si>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</si>
  <si>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</si>
  <si>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</si>
  <si>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</si>
  <si>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</si>
  <si>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</si>
  <si>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</si>
  <si>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</si>
  <si>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</si>
  <si>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</si>
  <si>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</si>
  <si>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</si>
  <si>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</si>
  <si>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</si>
  <si>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</si>
  <si>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</si>
  <si>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</si>
  <si>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</si>
  <si>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</si>
  <si>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</si>
  <si>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</si>
  <si>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</si>
  <si>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</si>
  <si>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</si>
  <si>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</si>
  <si>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</si>
  <si>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</si>
  <si>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</si>
  <si>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</si>
  <si>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</si>
  <si>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</si>
  <si>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</si>
  <si>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</si>
  <si>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</si>
  <si>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</si>
  <si>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</si>
  <si>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</si>
  <si>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</si>
  <si>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</si>
  <si>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</si>
  <si>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</si>
  <si>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</si>
  <si>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</si>
  <si>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</si>
  <si>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</si>
  <si>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</si>
  <si>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</si>
  <si>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</si>
  <si>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</si>
  <si>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</si>
  <si>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</si>
  <si>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</si>
  <si>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</si>
  <si>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</si>
  <si>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</si>
  <si>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</si>
  <si>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</si>
  <si>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</si>
  <si>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</si>
  <si>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</si>
  <si>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</si>
  <si>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</si>
  <si>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</si>
  <si>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</si>
  <si>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</si>
  <si>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</si>
  <si>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</si>
  <si>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</si>
  <si>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</si>
  <si>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</si>
  <si>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</si>
  <si>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</si>
  <si>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</si>
  <si>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</si>
  <si>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</si>
  <si>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</si>
  <si>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</si>
  <si>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</si>
  <si>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</si>
  <si>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</si>
  <si>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</si>
  <si>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</si>
  <si>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</si>
  <si>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</si>
  <si>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</si>
  <si>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</si>
  <si>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</si>
  <si>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</si>
  <si>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</si>
  <si>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</si>
  <si>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</si>
  <si>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</si>
  <si>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</si>
  <si>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</si>
  <si>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</si>
  <si>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</si>
  <si>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</si>
  <si>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</si>
  <si>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</si>
  <si>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</si>
  <si>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</si>
  <si>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</si>
  <si>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</si>
  <si>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</si>
  <si>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</si>
  <si>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</si>
  <si>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</si>
  <si>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</si>
  <si>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</si>
  <si>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</si>
  <si>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</si>
  <si>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</si>
  <si>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</si>
  <si>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</si>
  <si>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</si>
  <si>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</si>
  <si>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</si>
  <si>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</si>
  <si>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</si>
  <si>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</si>
  <si>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</si>
  <si>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</si>
  <si>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</si>
  <si>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</si>
  <si>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</si>
  <si>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</si>
  <si>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</si>
  <si>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</si>
  <si>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</si>
  <si>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</si>
  <si>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</si>
  <si>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</si>
  <si>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</si>
  <si>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</si>
  <si>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</si>
  <si>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</si>
  <si>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</si>
  <si>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</si>
  <si>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</si>
  <si>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</si>
  <si>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</si>
  <si>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</si>
  <si>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</si>
  <si>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</si>
  <si>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</si>
  <si>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</si>
  <si>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</si>
  <si>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</si>
  <si>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</si>
  <si>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</si>
  <si>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</si>
  <si>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</si>
  <si>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</si>
  <si>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</si>
  <si>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</si>
  <si>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</si>
  <si>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</si>
  <si>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</si>
  <si>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</si>
  <si>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</si>
  <si>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</si>
  <si>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</si>
  <si>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</si>
  <si>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</si>
  <si>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</si>
  <si>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</si>
  <si>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</si>
  <si>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</si>
  <si>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</si>
  <si>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</si>
  <si>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</si>
  <si>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</si>
  <si>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</si>
  <si>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</si>
  <si>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</si>
  <si>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</si>
  <si>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</si>
  <si>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</si>
  <si>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</si>
  <si>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</si>
  <si>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</si>
  <si>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</si>
  <si>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</si>
  <si>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</si>
  <si>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</si>
  <si>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</si>
  <si>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</si>
  <si>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</si>
  <si>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</si>
  <si>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</si>
  <si>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</si>
  <si>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</si>
  <si>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</si>
  <si>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</si>
  <si>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</si>
  <si>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</si>
  <si>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</si>
  <si>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</si>
  <si>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</si>
  <si>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</si>
  <si>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</si>
  <si>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</si>
  <si>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</si>
  <si>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</si>
  <si>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</si>
  <si>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</si>
  <si>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</si>
  <si>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</si>
  <si>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</si>
  <si>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</si>
  <si>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</si>
  <si>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</si>
  <si>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</si>
  <si>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</si>
  <si>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</si>
  <si>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</si>
  <si>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</si>
  <si>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</si>
  <si>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</si>
  <si>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</si>
  <si>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</si>
  <si>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</si>
  <si>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</si>
  <si>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</si>
  <si>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</si>
  <si>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</si>
  <si>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</si>
  <si>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</si>
  <si>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</si>
  <si>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</si>
  <si>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</si>
  <si>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</si>
  <si>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</si>
  <si>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</si>
  <si>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</si>
  <si>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</si>
  <si>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</si>
  <si>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</si>
  <si>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</si>
  <si>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</si>
  <si>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</si>
  <si>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</si>
  <si>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</si>
  <si>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</si>
  <si>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</si>
  <si>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</si>
  <si>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</si>
  <si>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</si>
  <si>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</si>
  <si>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</si>
  <si>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</si>
  <si>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</si>
  <si>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</si>
  <si>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</si>
  <si>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</si>
  <si>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</si>
  <si>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</si>
  <si>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</si>
  <si>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</si>
  <si>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</si>
  <si>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</si>
  <si>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</si>
  <si>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</si>
  <si>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</si>
  <si>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</si>
  <si>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</si>
  <si>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</si>
  <si>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</si>
  <si>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</si>
  <si>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</si>
  <si>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</si>
  <si>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</si>
  <si>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</si>
  <si>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</si>
  <si>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</si>
  <si>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</si>
  <si>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</si>
  <si>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</si>
  <si>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</si>
  <si>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</si>
  <si>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</si>
  <si>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</si>
  <si>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</si>
  <si>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</si>
  <si>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</si>
  <si>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</si>
  <si>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</si>
  <si>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</si>
  <si>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</si>
  <si>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</si>
  <si>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</si>
  <si>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</si>
  <si>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</si>
  <si>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</si>
  <si>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</si>
  <si>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</si>
  <si>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</si>
  <si>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</si>
  <si>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</si>
  <si>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</si>
  <si>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</si>
  <si>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</si>
  <si>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</si>
  <si>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</si>
  <si>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</si>
  <si>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</si>
  <si>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</si>
  <si>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</si>
  <si>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</si>
  <si>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</si>
  <si>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</si>
  <si>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</si>
  <si>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</si>
  <si>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</si>
  <si>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</si>
  <si>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</si>
  <si>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</si>
  <si>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</si>
  <si>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</si>
  <si>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</si>
  <si>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</si>
  <si>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</si>
  <si>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</si>
  <si>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</si>
  <si>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</si>
  <si>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</si>
  <si>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</si>
  <si>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</si>
  <si>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</si>
  <si>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</si>
  <si>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</si>
  <si>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</si>
  <si>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</si>
  <si>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</si>
  <si>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</si>
  <si>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</si>
  <si>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</si>
  <si>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</si>
  <si>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</si>
  <si>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</si>
  <si>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</si>
  <si>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</si>
  <si>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</si>
  <si>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</si>
  <si>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</si>
  <si>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</si>
  <si>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</si>
  <si>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</si>
  <si>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</si>
  <si>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</si>
  <si>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</si>
  <si>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</si>
  <si>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</si>
  <si>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</si>
  <si>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</si>
  <si>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</si>
  <si>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</si>
  <si>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</si>
  <si>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</si>
  <si>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</si>
  <si>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</si>
  <si>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</si>
  <si>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</si>
  <si>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</si>
  <si>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</si>
  <si>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</si>
  <si>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</si>
  <si>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</si>
  <si>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</si>
  <si>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</si>
  <si>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</si>
  <si>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</si>
  <si>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</si>
  <si>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</si>
  <si>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</si>
  <si>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</si>
  <si>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</si>
  <si>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</si>
  <si>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</si>
  <si>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</si>
  <si>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</si>
  <si>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</si>
  <si>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</si>
  <si>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</si>
  <si>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</si>
  <si>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</si>
  <si>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</si>
  <si>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</si>
  <si>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</si>
  <si>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</si>
  <si>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</si>
  <si>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</si>
  <si>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</si>
  <si>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</si>
  <si>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</si>
  <si>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</si>
  <si>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</si>
  <si>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</si>
  <si>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</si>
  <si>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</si>
  <si>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</si>
  <si>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</si>
  <si>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</si>
  <si>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</si>
  <si>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</si>
  <si>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</si>
  <si>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</si>
  <si>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</si>
  <si>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</si>
  <si>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</si>
  <si>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</si>
  <si>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</si>
  <si>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</si>
  <si>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</si>
  <si>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</si>
  <si>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</si>
  <si>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</si>
  <si>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</si>
  <si>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</si>
  <si>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</si>
  <si>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</si>
  <si>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</si>
  <si>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</si>
  <si>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</si>
  <si>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</si>
  <si>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</si>
  <si>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</si>
  <si>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</si>
  <si>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</si>
  <si>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</si>
  <si>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</si>
  <si>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</si>
  <si>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</si>
  <si>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</si>
  <si>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</si>
  <si>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</si>
  <si>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</si>
  <si>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</si>
  <si>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</si>
  <si>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</si>
  <si>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</si>
  <si>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</si>
  <si>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</si>
  <si>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</si>
  <si>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</si>
  <si>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</si>
  <si>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</si>
  <si>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</si>
  <si>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</si>
  <si>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</si>
  <si>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</si>
  <si>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</si>
  <si>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</si>
  <si>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</si>
  <si>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</si>
  <si>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</si>
  <si>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</si>
  <si>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</si>
  <si>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</si>
  <si>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</si>
  <si>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</si>
  <si>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</si>
  <si>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</si>
  <si>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</si>
  <si>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</si>
  <si>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</si>
  <si>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</si>
  <si>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</si>
  <si>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</si>
  <si>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</si>
  <si>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</si>
  <si>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</si>
  <si>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</si>
  <si>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</si>
  <si>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</si>
  <si>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</si>
  <si>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</si>
  <si>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</si>
  <si>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</si>
  <si>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</si>
  <si>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</si>
  <si>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</si>
  <si>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</si>
  <si>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</si>
  <si>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</si>
  <si>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</si>
  <si>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</si>
  <si>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</si>
  <si>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</si>
  <si>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</si>
  <si>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</si>
  <si>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</si>
  <si>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</si>
  <si>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</si>
  <si>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</si>
  <si>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</si>
  <si>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</si>
  <si>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</si>
  <si>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</si>
  <si>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</si>
  <si>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</si>
  <si>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</si>
  <si>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</si>
  <si>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</si>
  <si>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</si>
  <si>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</si>
  <si>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</si>
  <si>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</si>
  <si>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</si>
  <si>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</si>
  <si>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</si>
  <si>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</si>
  <si>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</si>
  <si>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</si>
  <si>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</si>
  <si>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</si>
  <si>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</si>
  <si>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</si>
  <si>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</si>
  <si>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</si>
  <si>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</si>
  <si>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</si>
  <si>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</si>
  <si>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</si>
  <si>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</si>
  <si>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</si>
  <si>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</si>
  <si>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</si>
  <si>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</si>
  <si>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</si>
  <si>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</si>
  <si>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</si>
  <si>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</si>
  <si>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</si>
  <si>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</si>
  <si>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</si>
  <si>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</si>
  <si>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</si>
  <si>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</si>
  <si>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</si>
  <si>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</si>
  <si>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</si>
  <si>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</si>
  <si>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</si>
  <si>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</si>
  <si>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</si>
  <si>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</si>
  <si>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</si>
  <si>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</si>
  <si>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</si>
  <si>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</si>
  <si>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</si>
  <si>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</si>
  <si>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</si>
  <si>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</si>
  <si>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</si>
  <si>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</si>
  <si>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</si>
  <si>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</si>
  <si>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</si>
  <si>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</si>
  <si>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</si>
  <si>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</si>
  <si>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</si>
  <si>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</si>
  <si>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</si>
  <si>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</si>
  <si>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</si>
  <si>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</si>
  <si>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</si>
  <si>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</si>
  <si>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</si>
  <si>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</si>
  <si>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</si>
  <si>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</si>
  <si>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</si>
  <si>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</si>
  <si>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</si>
  <si>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</si>
  <si>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</si>
  <si>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</si>
  <si>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</si>
  <si>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</si>
  <si>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</si>
  <si>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</si>
  <si>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</si>
  <si>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</si>
  <si>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</si>
  <si>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</si>
  <si>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</si>
  <si>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</si>
  <si>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</si>
  <si>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</si>
  <si>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</si>
  <si>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</si>
  <si>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</si>
  <si>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</si>
  <si>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</si>
  <si>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</si>
  <si>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</si>
  <si>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</si>
  <si>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</si>
  <si>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</si>
  <si>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</si>
  <si>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</si>
  <si>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</si>
  <si>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</si>
  <si>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</si>
  <si>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</si>
  <si>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</si>
  <si>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</si>
  <si>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</si>
  <si>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</si>
  <si>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</si>
  <si>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</si>
  <si>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</si>
  <si>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</si>
  <si>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</si>
  <si>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</si>
  <si>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</si>
  <si>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</si>
  <si>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</si>
  <si>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</si>
  <si>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</si>
  <si>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</si>
  <si>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</si>
  <si>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</si>
  <si>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</si>
  <si>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</si>
  <si>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</si>
  <si>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</si>
  <si>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</si>
  <si>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</si>
  <si>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</si>
  <si>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</si>
  <si>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</si>
  <si>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</si>
  <si>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</si>
  <si>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</si>
  <si>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</si>
  <si>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</si>
  <si>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</si>
  <si>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</si>
  <si>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</si>
  <si>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</si>
  <si>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</si>
  <si>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</si>
  <si>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</si>
  <si>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</si>
  <si>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</si>
  <si>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</si>
  <si>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</si>
  <si>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</si>
  <si>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</si>
  <si>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</si>
  <si>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</si>
  <si>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</si>
  <si>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</si>
  <si>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</si>
  <si>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</si>
  <si>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</si>
  <si>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</si>
  <si>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</si>
  <si>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</si>
  <si>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</si>
  <si>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</si>
  <si>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</si>
  <si>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</si>
  <si>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</si>
  <si>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</si>
  <si>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</si>
  <si>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</si>
  <si>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</si>
  <si>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</si>
  <si>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</si>
  <si>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</si>
  <si>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</si>
  <si>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</si>
  <si>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</si>
  <si>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</si>
  <si>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</si>
  <si>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</si>
  <si>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</si>
  <si>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</si>
  <si>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</si>
  <si>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</si>
  <si>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</si>
  <si>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</si>
  <si>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</si>
  <si>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</si>
  <si>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</si>
  <si>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</si>
  <si>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</si>
  <si>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</si>
  <si>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</si>
  <si>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</si>
  <si>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</si>
  <si>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</si>
  <si>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</si>
  <si>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</si>
  <si>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</si>
  <si>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</si>
  <si>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</si>
  <si>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</si>
  <si>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</si>
  <si>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</si>
  <si>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</si>
  <si>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</si>
  <si>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</si>
  <si>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</si>
  <si>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</si>
  <si>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</si>
  <si>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</si>
  <si>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</si>
  <si>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</si>
  <si>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</si>
  <si>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</si>
  <si>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</si>
  <si>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</si>
  <si>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</si>
  <si>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</si>
  <si>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</si>
  <si>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</si>
  <si>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</si>
  <si>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</si>
  <si>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</si>
  <si>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</si>
  <si>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</si>
  <si>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</si>
  <si>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</si>
  <si>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</si>
  <si>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</si>
  <si>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</si>
  <si>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</si>
  <si>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</si>
  <si>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</si>
  <si>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</si>
  <si>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</si>
  <si>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</si>
  <si>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</si>
  <si>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</si>
  <si>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</si>
  <si>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</si>
  <si>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</si>
  <si>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</si>
  <si>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</si>
  <si>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</si>
  <si>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</si>
  <si>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</si>
  <si>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</si>
  <si>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</si>
  <si>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</si>
  <si>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</si>
  <si>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</si>
  <si>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</si>
  <si>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</si>
  <si>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</si>
  <si>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</si>
  <si>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</si>
  <si>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</si>
  <si>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</si>
  <si>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</si>
  <si>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</si>
  <si>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</si>
  <si>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</si>
  <si>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</si>
  <si>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</si>
  <si>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</si>
  <si>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</si>
  <si>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</si>
  <si>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</si>
  <si>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</si>
  <si>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</si>
  <si>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</si>
  <si>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</si>
  <si>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</si>
  <si>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</si>
  <si>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</si>
  <si>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</si>
  <si>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</si>
  <si>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</si>
  <si>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</si>
  <si>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</si>
  <si>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</si>
  <si>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</si>
  <si>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</si>
  <si>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</si>
  <si>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</si>
  <si>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</si>
  <si>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</si>
  <si>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</si>
  <si>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</si>
  <si>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</si>
  <si>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</si>
  <si>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</si>
  <si>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</si>
  <si>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</si>
  <si>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</si>
  <si>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</si>
  <si>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</si>
  <si>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</si>
  <si>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</si>
  <si>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</si>
  <si>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</si>
  <si>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</si>
  <si>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</si>
  <si>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</si>
  <si>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</si>
  <si>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</si>
  <si>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</si>
  <si>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</si>
  <si>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</si>
  <si>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</si>
  <si>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</si>
  <si>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</si>
  <si>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</si>
  <si>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</si>
  <si>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</si>
  <si>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</si>
  <si>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</si>
  <si>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</si>
  <si>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</si>
  <si>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</si>
  <si>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</si>
  <si>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</si>
  <si>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</si>
  <si>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</si>
  <si>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</si>
  <si>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</si>
  <si>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</si>
  <si>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</si>
  <si>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</si>
  <si>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</si>
  <si>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</si>
  <si>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</si>
  <si>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</si>
  <si>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</si>
  <si>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</si>
  <si>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</si>
  <si>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</si>
  <si>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</si>
  <si>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</si>
  <si>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</si>
  <si>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</si>
  <si>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</si>
  <si>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</si>
  <si>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</si>
  <si>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</si>
  <si>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</si>
  <si>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</si>
  <si>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</si>
  <si>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</si>
  <si>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</si>
  <si>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</si>
  <si>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</si>
  <si>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</si>
  <si>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</si>
  <si>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</si>
  <si>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</si>
  <si>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</si>
  <si>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</si>
  <si>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</si>
  <si>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</si>
  <si>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</si>
  <si>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</si>
  <si>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</si>
  <si>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</si>
  <si>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</si>
  <si>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</si>
  <si>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</si>
  <si>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</si>
  <si>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</si>
  <si>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</si>
  <si>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</si>
  <si>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</si>
  <si>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</si>
  <si>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</si>
  <si>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</si>
  <si>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</si>
  <si>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</si>
  <si>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</si>
  <si>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</si>
  <si>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</si>
  <si>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</si>
  <si>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</si>
  <si>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</si>
  <si>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</si>
  <si>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</si>
  <si>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</si>
  <si>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</si>
  <si>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</si>
  <si>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</si>
  <si>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</si>
  <si>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</si>
  <si>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</si>
  <si>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</si>
  <si>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</si>
  <si>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</si>
  <si>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</si>
  <si>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</si>
  <si>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</si>
  <si>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</si>
  <si>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</si>
  <si>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</si>
  <si>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</si>
  <si>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</si>
  <si>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</si>
  <si>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</si>
  <si>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</si>
  <si>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</si>
  <si>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</si>
  <si>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</si>
  <si>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</si>
  <si>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</si>
  <si>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</si>
  <si>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</si>
  <si>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</si>
  <si>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</si>
  <si>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</si>
  <si>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</si>
  <si>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</si>
  <si>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</si>
  <si>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</si>
  <si>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</si>
  <si>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</si>
  <si>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</si>
  <si>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</si>
  <si>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</si>
  <si>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</si>
  <si>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</si>
  <si>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</si>
  <si>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</si>
  <si>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</si>
  <si>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</si>
  <si>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</si>
  <si>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</si>
  <si>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</si>
  <si>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</si>
  <si>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</si>
  <si>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</si>
  <si>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</si>
  <si>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</si>
  <si>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</si>
  <si>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</si>
  <si>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</si>
  <si>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</si>
  <si>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</si>
  <si>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</si>
  <si>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</si>
  <si>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</si>
  <si>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</si>
  <si>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</si>
  <si>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</si>
  <si>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</si>
  <si>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</si>
  <si>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</si>
  <si>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</si>
  <si>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</si>
  <si>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</si>
  <si>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</si>
  <si>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</si>
  <si>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</si>
  <si>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</si>
  <si>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</si>
  <si>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</si>
  <si>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</si>
  <si>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</si>
  <si>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</si>
  <si>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</si>
  <si>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</si>
  <si>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</si>
  <si>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</si>
  <si>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</si>
  <si>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</si>
  <si>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</si>
  <si>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</si>
  <si>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</si>
  <si>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</si>
  <si>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</si>
  <si>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</si>
  <si>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</si>
  <si>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</si>
  <si>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</si>
  <si>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</si>
  <si>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</si>
  <si>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</si>
  <si>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</si>
  <si>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</si>
  <si>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</si>
  <si>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</si>
  <si>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</si>
  <si>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</si>
  <si>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</si>
  <si>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</si>
  <si>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</si>
  <si>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</si>
  <si>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</si>
  <si>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</si>
  <si>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</si>
  <si>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</si>
  <si>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</si>
  <si>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</si>
  <si>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</si>
  <si>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</si>
  <si>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</si>
  <si>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</si>
  <si>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</si>
  <si>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</si>
  <si>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</si>
  <si>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</si>
  <si>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</si>
  <si>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</si>
  <si>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</si>
  <si>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</si>
  <si>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</si>
  <si>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</si>
  <si>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</si>
  <si>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</si>
  <si>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</si>
  <si>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</si>
  <si>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</si>
  <si>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</si>
  <si>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</si>
  <si>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</si>
  <si>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</si>
  <si>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</si>
  <si>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</si>
  <si>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</si>
  <si>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</si>
  <si>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</si>
  <si>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</si>
  <si>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</si>
  <si>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</si>
  <si>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</si>
  <si>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</si>
  <si>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</si>
  <si>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</si>
  <si>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</si>
  <si>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</si>
  <si>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</si>
  <si>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</si>
  <si>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</si>
  <si>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</si>
  <si>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</si>
  <si>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</si>
  <si>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</si>
  <si>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</si>
  <si>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</si>
  <si>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</si>
  <si>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</si>
  <si>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</si>
  <si>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</si>
  <si>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</si>
  <si>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</si>
  <si>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</si>
  <si>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</si>
  <si>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</si>
  <si>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</si>
  <si>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</si>
  <si>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</si>
  <si>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</si>
  <si>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</si>
  <si>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</si>
  <si>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</si>
  <si>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</si>
  <si>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</si>
  <si>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</si>
  <si>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</si>
  <si>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</si>
  <si>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</si>
  <si>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</si>
  <si>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</si>
  <si>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</si>
  <si>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</si>
  <si>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</si>
  <si>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</si>
  <si>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</si>
  <si>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</si>
  <si>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</si>
  <si>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</si>
  <si>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</si>
  <si>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</si>
  <si>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</si>
  <si>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</si>
  <si>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</si>
  <si>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</si>
  <si>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</si>
  <si>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</si>
  <si>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</si>
  <si>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</si>
  <si>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</si>
  <si>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</si>
  <si>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</si>
  <si>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</si>
  <si>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</si>
  <si>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</si>
  <si>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</si>
  <si>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</si>
  <si>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</si>
  <si>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</si>
  <si>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</si>
  <si>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</si>
  <si>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</si>
  <si>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</si>
  <si>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</si>
  <si>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</si>
  <si>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</si>
  <si>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</si>
  <si>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</si>
  <si>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</si>
  <si>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</si>
  <si>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</si>
  <si>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</si>
  <si>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</si>
  <si>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</si>
  <si>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</si>
  <si>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</si>
  <si>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</si>
  <si>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</si>
  <si>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</si>
  <si>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</si>
  <si>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</si>
  <si>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</si>
  <si>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</si>
  <si>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</si>
  <si>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</si>
  <si>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</si>
  <si>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</si>
  <si>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</si>
  <si>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</si>
  <si>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</si>
  <si>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</si>
  <si>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</si>
  <si>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</si>
  <si>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</si>
  <si>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</si>
  <si>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</si>
  <si>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</si>
  <si>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</si>
  <si>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</si>
  <si>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</si>
  <si>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</si>
  <si>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</si>
  <si>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</si>
  <si>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</si>
  <si>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</si>
  <si>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</si>
  <si>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</si>
  <si>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</si>
  <si>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</si>
  <si>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</si>
  <si>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</si>
  <si>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</si>
  <si>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</si>
  <si>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</si>
  <si>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</si>
  <si>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</si>
  <si>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</si>
  <si>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</si>
  <si>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</si>
  <si>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</si>
  <si>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</si>
  <si>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</si>
  <si>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</si>
  <si>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</si>
  <si>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</si>
  <si>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</si>
  <si>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</si>
  <si>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</si>
  <si>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</si>
  <si>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</si>
  <si>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</si>
  <si>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</si>
  <si>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</si>
  <si>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</si>
  <si>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</si>
  <si>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</si>
  <si>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</si>
  <si>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</si>
  <si>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</si>
  <si>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</si>
  <si>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</si>
  <si>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</si>
  <si>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</si>
  <si>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</si>
  <si>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</si>
  <si>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</si>
  <si>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</si>
  <si>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</si>
  <si>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</si>
  <si>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</si>
  <si>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</si>
  <si>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</si>
  <si>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</si>
  <si>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</si>
  <si>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</si>
  <si>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</si>
  <si>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</si>
  <si>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</si>
  <si>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</si>
  <si>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</si>
  <si>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</si>
  <si>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</si>
  <si>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</si>
  <si>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</si>
  <si>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</si>
  <si>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</si>
  <si>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</si>
  <si>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</si>
  <si>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</si>
  <si>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</si>
  <si>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</si>
  <si>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</si>
  <si>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</si>
  <si>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</si>
  <si>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</si>
  <si>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</si>
  <si>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</si>
  <si>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</si>
  <si>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</si>
  <si>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</si>
  <si>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</si>
  <si>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</si>
  <si>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</si>
  <si>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</si>
  <si>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</si>
  <si>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</si>
  <si>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</si>
  <si>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</si>
  <si>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</si>
  <si>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</si>
  <si>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</si>
  <si>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</si>
  <si>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</si>
  <si>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</si>
  <si>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</si>
  <si>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</si>
  <si>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</si>
  <si>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</si>
  <si>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</si>
  <si>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</si>
  <si>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</si>
  <si>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</si>
  <si>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</si>
  <si>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</si>
  <si>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</si>
  <si>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</si>
  <si>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</si>
  <si>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</si>
  <si>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</si>
  <si>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</si>
  <si>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</si>
  <si>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</si>
  <si>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</si>
  <si>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</si>
  <si>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</si>
  <si>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</si>
  <si>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</si>
  <si>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</si>
  <si>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</si>
  <si>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</si>
  <si>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</si>
  <si>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</si>
  <si>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</si>
  <si>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</si>
  <si>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</si>
  <si>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</si>
  <si>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</si>
  <si>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</si>
  <si>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</si>
  <si>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</si>
  <si>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</si>
  <si>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</si>
  <si>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</si>
  <si>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</si>
  <si>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</si>
  <si>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</si>
  <si>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</si>
  <si>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</si>
  <si>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</si>
  <si>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</si>
  <si>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</si>
  <si>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</si>
  <si>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</si>
  <si>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</si>
  <si>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</si>
  <si>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</si>
  <si>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</si>
  <si>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</si>
  <si>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</si>
  <si>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</si>
  <si>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</si>
  <si>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</si>
  <si>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</si>
  <si>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</si>
  <si>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</si>
  <si>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</si>
  <si>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</si>
  <si>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</si>
  <si>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</si>
  <si>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</si>
  <si>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</si>
  <si>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</si>
  <si>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</si>
  <si>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</si>
  <si>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</si>
  <si>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</si>
  <si>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</si>
  <si>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</si>
  <si>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</si>
  <si>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</si>
  <si>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</si>
  <si>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</si>
  <si>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</si>
  <si>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</si>
  <si>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</si>
  <si>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</si>
  <si>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</si>
  <si>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</si>
  <si>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</si>
  <si>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</si>
  <si>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</si>
  <si>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</si>
  <si>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</si>
  <si>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</si>
  <si>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</si>
  <si>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</si>
  <si>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</si>
  <si>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</si>
  <si>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</si>
  <si>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</si>
  <si>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</si>
  <si>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</si>
  <si>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</si>
  <si>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</si>
  <si>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</si>
  <si>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</si>
  <si>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</si>
  <si>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</si>
  <si>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</si>
  <si>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</si>
  <si>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</si>
  <si>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</si>
  <si>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</si>
  <si>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</si>
  <si>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</si>
  <si>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</si>
  <si>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</si>
  <si>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</si>
  <si>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</si>
  <si>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</si>
  <si>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</si>
  <si>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</si>
  <si>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</si>
  <si>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</si>
  <si>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</si>
  <si>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</si>
  <si>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</si>
  <si>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</si>
  <si>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</si>
  <si>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</si>
  <si>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</si>
  <si>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</si>
  <si>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</si>
  <si>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</si>
  <si>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</si>
  <si>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</si>
  <si>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</si>
  <si>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</si>
  <si>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</si>
  <si>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</si>
  <si>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</si>
  <si>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</si>
  <si>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</si>
  <si>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</si>
  <si>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</si>
  <si>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</si>
  <si>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</si>
  <si>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</si>
  <si>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</si>
  <si>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</si>
  <si>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</si>
  <si>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</si>
  <si>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</si>
  <si>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</si>
  <si>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</si>
  <si>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</si>
  <si>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</si>
  <si>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</si>
  <si>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</si>
  <si>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</si>
  <si>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</si>
  <si>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</si>
  <si>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</si>
  <si>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</si>
  <si>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</si>
  <si>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</si>
  <si>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</si>
  <si>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</si>
  <si>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</si>
  <si>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</si>
  <si>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</si>
  <si>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</si>
  <si>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</si>
  <si>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</si>
  <si>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</si>
  <si>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</si>
  <si>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</si>
  <si>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</si>
  <si>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</si>
  <si>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</si>
  <si>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</si>
  <si>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</si>
  <si>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</si>
  <si>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</si>
  <si>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</si>
  <si>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</si>
  <si>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</si>
  <si>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</si>
  <si>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</si>
  <si>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</si>
  <si>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</si>
  <si>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</si>
  <si>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</si>
  <si>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</si>
  <si>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</si>
  <si>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</si>
  <si>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</si>
  <si>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</si>
  <si>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</si>
  <si>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</si>
  <si>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</si>
  <si>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</si>
  <si>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</si>
  <si>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</si>
  <si>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</si>
  <si>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</si>
  <si>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</si>
  <si>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</si>
  <si>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</si>
  <si>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</si>
  <si>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</si>
  <si>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</si>
  <si>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</si>
  <si>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</si>
  <si>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</si>
  <si>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</si>
  <si>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</si>
  <si>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</si>
  <si>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</si>
  <si>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</si>
  <si>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</si>
  <si>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</si>
  <si>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</si>
  <si>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</si>
  <si>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</si>
  <si>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</si>
  <si>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</si>
  <si>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</si>
  <si>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</si>
  <si>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</si>
  <si>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</si>
  <si>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</si>
  <si>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</si>
  <si>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</si>
  <si>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</si>
  <si>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</si>
  <si>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</si>
  <si>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</si>
  <si>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</si>
  <si>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</si>
  <si>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</si>
  <si>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</si>
  <si>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</si>
  <si>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</si>
  <si>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</si>
  <si>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</si>
  <si>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</si>
  <si>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</si>
  <si>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</si>
  <si>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</si>
  <si>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</si>
  <si>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</si>
  <si>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</si>
  <si>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</si>
  <si>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</si>
  <si>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</si>
  <si>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</si>
  <si>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</si>
  <si>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</si>
  <si>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</si>
  <si>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</si>
  <si>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</si>
  <si>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</si>
  <si>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</si>
  <si>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</si>
  <si>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</si>
  <si>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</si>
  <si>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</si>
  <si>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</si>
  <si>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</si>
  <si>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</si>
  <si>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</si>
  <si>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</si>
  <si>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</si>
  <si>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</si>
  <si>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</si>
  <si>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</si>
  <si>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</si>
  <si>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</si>
  <si>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</si>
  <si>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</si>
  <si>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</si>
  <si>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</si>
  <si>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</si>
  <si>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</si>
  <si>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</si>
  <si>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</si>
  <si>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</si>
  <si>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</si>
  <si>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</si>
  <si>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</si>
  <si>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</si>
  <si>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</si>
  <si>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</si>
  <si>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</si>
  <si>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</si>
  <si>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</si>
  <si>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</si>
  <si>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</si>
  <si>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</si>
  <si>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</si>
  <si>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</si>
  <si>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</si>
  <si>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</si>
  <si>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</si>
  <si>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</si>
  <si>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</si>
  <si>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</si>
  <si>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</si>
  <si>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</si>
  <si>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</si>
  <si>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</si>
  <si>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</si>
  <si>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</si>
  <si>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</si>
  <si>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</si>
  <si>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</si>
  <si>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</si>
  <si>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</si>
  <si>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</si>
  <si>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</si>
  <si>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</si>
  <si>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</si>
  <si>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</si>
  <si>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</si>
  <si>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</si>
  <si>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</si>
  <si>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</si>
  <si>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</si>
  <si>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</si>
  <si>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</si>
  <si>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</si>
  <si>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</si>
  <si>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</si>
  <si>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</si>
  <si>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</si>
  <si>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</si>
  <si>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</si>
  <si>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</si>
  <si>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</si>
  <si>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</si>
  <si>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</si>
  <si>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</si>
  <si>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</si>
  <si>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</si>
  <si>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</si>
  <si>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</si>
  <si>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</si>
  <si>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</si>
  <si>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</si>
  <si>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</si>
  <si>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</si>
  <si>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</si>
  <si>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</si>
  <si>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</si>
  <si>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</si>
  <si>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</si>
  <si>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</si>
  <si>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</si>
  <si>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</si>
  <si>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</si>
  <si>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</si>
  <si>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</si>
  <si>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</si>
  <si>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</si>
  <si>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</si>
  <si>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</si>
  <si>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</si>
  <si>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</si>
  <si>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</si>
  <si>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</si>
  <si>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</si>
  <si>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</si>
  <si>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</si>
  <si>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</si>
  <si>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</si>
  <si>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</si>
  <si>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</si>
  <si>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</si>
  <si>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</si>
  <si>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</si>
  <si>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</si>
  <si>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</si>
  <si>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</si>
  <si>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</si>
  <si>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</si>
  <si>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</si>
  <si>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</si>
  <si>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</si>
  <si>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</si>
  <si>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</si>
  <si>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</si>
  <si>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</si>
  <si>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</si>
  <si>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</si>
  <si>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</si>
  <si>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</si>
  <si>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</si>
  <si>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</si>
  <si>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</si>
  <si>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</si>
  <si>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</si>
  <si>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</si>
  <si>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</si>
  <si>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</si>
  <si>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</si>
  <si>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</si>
  <si>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</si>
  <si>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</si>
  <si>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</si>
  <si>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</si>
  <si>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</si>
  <si>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</si>
  <si>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</si>
  <si>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</si>
  <si>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</si>
  <si>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</si>
  <si>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</si>
  <si>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</si>
  <si>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</si>
  <si>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</si>
  <si>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</si>
  <si>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</si>
  <si>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</si>
  <si>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</si>
  <si>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</si>
  <si>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</si>
  <si>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</si>
  <si>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</si>
  <si>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</si>
  <si>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</si>
  <si>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</si>
  <si>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</si>
  <si>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</si>
  <si>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</si>
  <si>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</si>
  <si>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</si>
  <si>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</si>
  <si>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</si>
  <si>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</si>
  <si>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</si>
  <si>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</si>
  <si>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</si>
  <si>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</si>
  <si>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</si>
  <si>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</si>
  <si>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</si>
  <si>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</si>
  <si>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</si>
  <si>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</si>
  <si>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</si>
  <si>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</si>
  <si>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</si>
  <si>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</si>
  <si>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</si>
  <si>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</si>
  <si>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</si>
  <si>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</si>
  <si>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</si>
  <si>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</si>
  <si>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</si>
  <si>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</si>
  <si>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</si>
  <si>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</si>
  <si>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</si>
  <si>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</si>
  <si>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</si>
  <si>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</si>
  <si>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</si>
  <si>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</si>
  <si>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</si>
  <si>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</si>
  <si>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</si>
  <si>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</si>
  <si>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</si>
  <si>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</si>
  <si>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</si>
  <si>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</si>
  <si>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</si>
  <si>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</si>
  <si>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</si>
  <si>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</si>
  <si>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</si>
  <si>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</si>
  <si>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</si>
  <si>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</si>
  <si>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</si>
  <si>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</si>
  <si>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</si>
  <si>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</si>
  <si>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</si>
  <si>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</si>
  <si>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</si>
  <si>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</si>
  <si>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</si>
  <si>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</si>
  <si>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</si>
  <si>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</si>
  <si>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</si>
  <si>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</si>
  <si>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</si>
  <si>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</si>
  <si>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</si>
  <si>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</si>
  <si>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</si>
  <si>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</si>
  <si>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</si>
  <si>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</si>
  <si>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</si>
  <si>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</si>
  <si>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</si>
  <si>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</si>
  <si>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</si>
  <si>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</si>
  <si>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</si>
  <si>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</si>
  <si>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</si>
  <si>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</si>
  <si>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</si>
  <si>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</si>
  <si>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</si>
  <si>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</si>
  <si>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</si>
  <si>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</si>
  <si>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</si>
  <si>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</si>
  <si>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</si>
  <si>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</si>
  <si>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</si>
  <si>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</si>
  <si>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</si>
  <si>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</si>
  <si>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</si>
  <si>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</si>
  <si>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</si>
  <si>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</si>
  <si>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</si>
  <si>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</si>
  <si>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</si>
  <si>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</si>
  <si>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</si>
  <si>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</si>
  <si>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</si>
  <si>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</si>
  <si>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</si>
  <si>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</si>
  <si>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</si>
  <si>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</si>
  <si>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</si>
  <si>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</si>
  <si>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</si>
  <si>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</si>
  <si>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</si>
  <si>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</si>
  <si>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</si>
  <si>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</si>
  <si>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</si>
  <si>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</si>
  <si>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</si>
  <si>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</si>
  <si>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</si>
  <si>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</si>
  <si>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</si>
  <si>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</si>
  <si>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</si>
  <si>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</si>
  <si>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</si>
  <si>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</si>
  <si>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</si>
  <si>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</si>
  <si>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</si>
  <si>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</si>
  <si>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</si>
  <si>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</si>
  <si>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</si>
  <si>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</si>
  <si>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</si>
  <si>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</si>
  <si>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</si>
  <si>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</si>
  <si>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</si>
  <si>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</si>
  <si>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</si>
  <si>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</si>
  <si>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</si>
  <si>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</si>
  <si>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</si>
  <si>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</si>
  <si>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</si>
  <si>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</si>
  <si>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</si>
  <si>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</si>
  <si>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</si>
  <si>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</si>
  <si>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</si>
  <si>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</si>
  <si>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</si>
  <si>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</si>
  <si>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</si>
  <si>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</si>
  <si>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</si>
  <si>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</si>
  <si>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</si>
  <si>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</si>
  <si>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</si>
  <si>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</si>
  <si>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</si>
  <si>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</si>
  <si>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</si>
  <si>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</si>
  <si>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</si>
  <si>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</si>
  <si>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</si>
  <si>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</si>
  <si>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</si>
  <si>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</si>
  <si>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</si>
  <si>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</si>
  <si>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</si>
  <si>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</si>
  <si>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</si>
  <si>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</si>
  <si>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</si>
  <si>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</si>
  <si>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</si>
  <si>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</si>
  <si>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</si>
  <si>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</si>
  <si>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</si>
  <si>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</si>
  <si>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</si>
  <si>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</si>
  <si>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</si>
  <si>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</si>
  <si>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</si>
  <si>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</si>
  <si>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</si>
  <si>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</si>
  <si>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</si>
  <si>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</si>
  <si>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</si>
  <si>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</si>
  <si>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</si>
  <si>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</si>
  <si>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</si>
  <si>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</si>
  <si>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</si>
  <si>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</si>
  <si>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</si>
  <si>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</si>
  <si>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</si>
  <si>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</si>
  <si>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</si>
  <si>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</si>
  <si>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</si>
  <si>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</si>
  <si>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</si>
  <si>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</si>
  <si>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</si>
  <si>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</si>
  <si>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</si>
  <si>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</si>
  <si>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</si>
  <si>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</si>
  <si>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</si>
  <si>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</si>
  <si>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</si>
  <si>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</si>
  <si>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</si>
  <si>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</si>
  <si>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</si>
  <si>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</si>
  <si>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</si>
  <si>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</si>
  <si>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</si>
  <si>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</si>
  <si>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</si>
  <si>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</si>
  <si>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</si>
  <si>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</si>
  <si>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</si>
  <si>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</si>
  <si>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</si>
  <si>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</si>
  <si>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</si>
  <si>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</si>
  <si>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</si>
  <si>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</si>
  <si>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</si>
  <si>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</si>
  <si>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</si>
  <si>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</si>
  <si>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</si>
  <si>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</si>
  <si>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</si>
  <si>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</si>
  <si>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</si>
  <si>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</si>
  <si>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</si>
  <si>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</si>
  <si>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</si>
  <si>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</si>
  <si>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</si>
  <si>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</si>
  <si>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</si>
  <si>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</si>
  <si>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</si>
  <si>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</si>
  <si>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</si>
  <si>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</si>
  <si>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</si>
  <si>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</si>
  <si>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</si>
  <si>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</si>
  <si>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</si>
  <si>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</si>
  <si>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</si>
  <si>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</si>
  <si>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</si>
  <si>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</si>
  <si>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</si>
  <si>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</si>
  <si>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</si>
  <si>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</si>
  <si>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</si>
  <si>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</si>
  <si>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</si>
  <si>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</si>
  <si>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</si>
  <si>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</si>
  <si>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</si>
  <si>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</si>
  <si>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</si>
  <si>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</si>
  <si>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</si>
  <si>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</si>
  <si>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</si>
  <si>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</si>
  <si>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</si>
  <si>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</si>
  <si>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</si>
  <si>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</si>
  <si>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</si>
  <si>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</si>
  <si>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</si>
  <si>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</si>
  <si>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</si>
  <si>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</si>
  <si>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</si>
  <si>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</si>
  <si>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</si>
  <si>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</si>
  <si>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</si>
  <si>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</si>
  <si>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</si>
  <si>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</si>
  <si>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</si>
  <si>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</si>
  <si>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</si>
  <si>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</si>
  <si>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</si>
  <si>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</si>
  <si>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</si>
  <si>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</si>
  <si>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</si>
  <si>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</si>
  <si>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</si>
  <si>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</si>
  <si>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</si>
  <si>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</si>
  <si>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</si>
  <si>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</si>
  <si>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</si>
  <si>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</si>
  <si>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</si>
  <si>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</si>
  <si>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</si>
  <si>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</si>
  <si>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</si>
  <si>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</si>
  <si>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</si>
  <si>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</si>
  <si>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</si>
  <si>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</si>
  <si>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</si>
  <si>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</si>
  <si>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</si>
  <si>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</si>
  <si>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</si>
  <si>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</si>
  <si>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</si>
  <si>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</si>
  <si>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</si>
  <si>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</si>
  <si>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</si>
  <si>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</si>
  <si>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</si>
  <si>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</si>
  <si>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</si>
  <si>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</si>
  <si>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</si>
  <si>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</si>
  <si>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</si>
  <si>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</si>
  <si>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</si>
  <si>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</si>
  <si>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</si>
  <si>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</si>
  <si>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</si>
  <si>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</si>
  <si>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</si>
  <si>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</si>
  <si>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</si>
  <si>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</si>
  <si>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</si>
  <si>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</si>
  <si>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</si>
  <si>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</si>
  <si>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</si>
  <si>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</si>
  <si>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</si>
  <si>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</si>
  <si>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</si>
  <si>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</si>
  <si>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</si>
  <si>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</si>
  <si>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</si>
  <si>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</si>
  <si>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</si>
  <si>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</si>
  <si>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</si>
  <si>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</si>
  <si>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</si>
  <si>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</si>
  <si>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</si>
  <si>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</si>
  <si>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</si>
  <si>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</si>
  <si>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</si>
  <si>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</si>
  <si>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</si>
  <si>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</si>
  <si>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</si>
  <si>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</si>
  <si>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</si>
  <si>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</si>
  <si>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</si>
  <si>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</si>
  <si>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</si>
  <si>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</si>
  <si>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</si>
  <si>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</si>
  <si>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</si>
  <si>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</si>
  <si>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</si>
  <si>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</si>
  <si>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</si>
  <si>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</si>
  <si>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</si>
  <si>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</si>
  <si>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</si>
  <si>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</si>
  <si>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</si>
  <si>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</si>
  <si>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</si>
  <si>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</si>
  <si>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</si>
  <si>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</si>
  <si>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</si>
  <si>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</si>
  <si>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</si>
  <si>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</si>
  <si>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</si>
  <si>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</si>
  <si>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</si>
  <si>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</si>
  <si>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</si>
  <si>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</si>
  <si>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</si>
  <si>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</si>
  <si>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</si>
  <si>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</si>
  <si>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</si>
  <si>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</si>
  <si>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</si>
  <si>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</si>
  <si>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</si>
  <si>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</si>
  <si>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</si>
  <si>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</si>
  <si>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</si>
  <si>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</si>
  <si>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</si>
  <si>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</si>
  <si>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</si>
  <si>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</si>
  <si>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</si>
  <si>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</si>
  <si>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</si>
  <si>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</si>
  <si>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</si>
  <si>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</si>
  <si>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</si>
  <si>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</si>
  <si>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</si>
  <si>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</si>
  <si>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</si>
  <si>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</si>
  <si>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</si>
  <si>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</si>
  <si>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</si>
  <si>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</si>
  <si>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</si>
  <si>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</si>
  <si>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</si>
  <si>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</si>
  <si>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</si>
  <si>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</si>
  <si>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</si>
  <si>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</si>
  <si>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</si>
  <si>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</si>
  <si>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</si>
  <si>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</si>
  <si>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</si>
  <si>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</si>
  <si>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</si>
  <si>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</si>
  <si>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</si>
  <si>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</si>
  <si>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</si>
  <si>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</si>
  <si>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</si>
  <si>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</si>
  <si>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</si>
  <si>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</si>
  <si>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</si>
  <si>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</si>
  <si>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</si>
  <si>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</si>
  <si>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</si>
  <si>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</si>
  <si>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</si>
  <si>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</si>
  <si>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</si>
  <si>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</si>
  <si>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</si>
  <si>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</si>
  <si>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</si>
  <si>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</si>
  <si>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</si>
  <si>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</si>
  <si>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</si>
  <si>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</si>
  <si>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</si>
  <si>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</si>
  <si>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</si>
  <si>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</si>
  <si>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</si>
  <si>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</si>
  <si>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</si>
  <si>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</si>
  <si>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</si>
  <si>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</si>
  <si>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</si>
  <si>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</si>
  <si>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</si>
  <si>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</si>
  <si>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</si>
  <si>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</si>
  <si>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</si>
  <si>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</si>
  <si>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</si>
  <si>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</si>
  <si>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</si>
  <si>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</si>
  <si>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</si>
  <si>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</si>
  <si>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</si>
  <si>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</si>
  <si>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</si>
  <si>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</si>
  <si>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</si>
  <si>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</si>
  <si>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</si>
  <si>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</si>
  <si>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</si>
  <si>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</si>
  <si>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</si>
  <si>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</si>
  <si>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</si>
  <si>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</si>
  <si>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</si>
  <si>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</si>
  <si>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</si>
  <si>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</si>
  <si>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</si>
  <si>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</si>
  <si>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</si>
  <si>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</si>
  <si>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</si>
  <si>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</si>
  <si>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</si>
  <si>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</si>
  <si>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</si>
  <si>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</si>
  <si>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</si>
  <si>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</si>
  <si>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</si>
  <si>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</si>
  <si>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</si>
  <si>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</si>
  <si>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</si>
  <si>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</si>
  <si>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</si>
  <si>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</si>
  <si>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</si>
  <si>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</si>
  <si>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</si>
  <si>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</si>
  <si>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</si>
  <si>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</si>
  <si>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</si>
  <si>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</si>
  <si>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</si>
  <si>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</si>
  <si>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</si>
  <si>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</si>
  <si>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</si>
  <si>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</si>
  <si>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</si>
  <si>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</si>
  <si>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</si>
  <si>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</si>
  <si>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</si>
  <si>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</si>
  <si>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</si>
  <si>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</si>
  <si>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</si>
  <si>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</si>
  <si>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</si>
  <si>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</si>
  <si>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</si>
  <si>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</si>
  <si>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</si>
  <si>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</si>
  <si>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</si>
  <si>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</si>
  <si>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</si>
  <si>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</si>
  <si>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</si>
  <si>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</si>
  <si>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</si>
  <si>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</si>
  <si>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</si>
  <si>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</si>
  <si>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</si>
  <si>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</si>
  <si>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</si>
  <si>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</si>
  <si>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</si>
  <si>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</si>
  <si>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</si>
  <si>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</si>
  <si>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</si>
  <si>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</si>
  <si>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</si>
  <si>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</si>
  <si>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</si>
  <si>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</si>
  <si>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</si>
  <si>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</si>
  <si>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</si>
  <si>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</si>
  <si>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</si>
  <si>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</si>
  <si>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</si>
  <si>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</si>
  <si>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</si>
  <si>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</si>
  <si>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</si>
  <si>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</si>
  <si>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</si>
  <si>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</si>
  <si>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</si>
  <si>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</si>
  <si>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</si>
  <si>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</si>
  <si>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</si>
  <si>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</si>
  <si>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</si>
  <si>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</si>
  <si>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</si>
  <si>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</si>
  <si>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</si>
  <si>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</si>
  <si>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</si>
  <si>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</si>
  <si>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</si>
  <si>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</si>
  <si>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</si>
  <si>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</si>
  <si>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</si>
  <si>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</si>
  <si>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</si>
  <si>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</si>
  <si>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</si>
  <si>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</si>
  <si>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</si>
  <si>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</si>
  <si>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</si>
  <si>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</si>
  <si>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</si>
  <si>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</si>
  <si>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</si>
  <si>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</si>
  <si>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</si>
  <si>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</si>
  <si>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</si>
  <si>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</si>
  <si>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</si>
  <si>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</si>
  <si>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</si>
  <si>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</si>
  <si>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</si>
  <si>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</si>
  <si>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</si>
  <si>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</si>
  <si>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</si>
  <si>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</si>
  <si>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</si>
  <si>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</si>
  <si>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</si>
  <si>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</si>
  <si>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</si>
  <si>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</si>
  <si>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</si>
  <si>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</si>
  <si>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</si>
  <si>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</si>
  <si>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</si>
  <si>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</si>
  <si>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</si>
  <si>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</si>
  <si>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</si>
  <si>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</si>
  <si>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</si>
  <si>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</si>
  <si>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</si>
  <si>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</si>
  <si>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</si>
  <si>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</si>
  <si>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</si>
  <si>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</si>
  <si>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</si>
  <si>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</si>
  <si>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</si>
  <si>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</si>
  <si>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</si>
  <si>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</si>
  <si>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</si>
  <si>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</si>
  <si>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</si>
  <si>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</si>
  <si>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</si>
  <si>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</si>
  <si>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</si>
  <si>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</si>
  <si>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</si>
  <si>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</si>
  <si>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</si>
  <si>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</si>
  <si>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</si>
  <si>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</si>
  <si>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</si>
  <si>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</si>
  <si>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</si>
  <si>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</si>
  <si>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</si>
  <si>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</si>
  <si>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</si>
  <si>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</si>
  <si>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</si>
  <si>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</si>
  <si>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</si>
  <si>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</si>
  <si>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</si>
  <si>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</si>
  <si>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</si>
  <si>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</si>
  <si>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</si>
  <si>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</si>
  <si>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</si>
  <si>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</si>
  <si>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</si>
  <si>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</si>
  <si>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</si>
  <si>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</si>
  <si>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</si>
  <si>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</si>
  <si>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</si>
  <si>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</si>
  <si>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</si>
  <si>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</si>
  <si>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</si>
  <si>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</si>
  <si>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</si>
  <si>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</si>
  <si>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</si>
  <si>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</si>
  <si>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</si>
  <si>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</si>
  <si>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</si>
  <si>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</si>
  <si>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</si>
  <si>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</si>
  <si>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</si>
  <si>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</si>
  <si>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</si>
  <si>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</si>
  <si>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</si>
  <si>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</si>
  <si>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</si>
  <si>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</si>
  <si>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</si>
  <si>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</si>
  <si>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</si>
  <si>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</si>
  <si>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</si>
  <si>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</si>
  <si>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</si>
  <si>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</si>
  <si>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</si>
  <si>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</si>
  <si>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</si>
  <si>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</si>
  <si>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</si>
  <si>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</si>
  <si>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</si>
  <si>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</si>
  <si>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</si>
  <si>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</si>
  <si>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</si>
  <si>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</si>
  <si>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</si>
  <si>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</si>
  <si>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</si>
  <si>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</si>
  <si>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</si>
  <si>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</si>
  <si>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</si>
  <si>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</si>
  <si>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</si>
  <si>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</si>
  <si>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</si>
  <si>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</si>
  <si>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</si>
  <si>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</si>
  <si>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</si>
  <si>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</si>
  <si>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</si>
  <si>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</si>
  <si>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</si>
  <si>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</si>
  <si>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</si>
  <si>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</si>
  <si>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</si>
  <si>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</si>
  <si>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</si>
  <si>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</si>
  <si>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</si>
  <si>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</si>
  <si>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</si>
  <si>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</si>
  <si>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</si>
  <si>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</si>
  <si>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</si>
  <si>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</si>
  <si>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</si>
  <si>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</si>
  <si>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</si>
  <si>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</si>
  <si>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</si>
  <si>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</si>
  <si>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</si>
  <si>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</si>
  <si>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</si>
  <si>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</si>
  <si>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</si>
  <si>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</si>
  <si>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</si>
  <si>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</si>
  <si>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</si>
  <si>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</si>
  <si>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</si>
  <si>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</si>
  <si>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</si>
  <si>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</si>
  <si>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</si>
  <si>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</si>
  <si>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</si>
  <si>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</si>
  <si>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</si>
  <si>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</si>
  <si>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</si>
  <si>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</si>
  <si>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</si>
  <si>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</si>
  <si>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</si>
  <si>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</si>
  <si>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</si>
  <si>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</si>
  <si>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</si>
  <si>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</si>
  <si>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</si>
  <si>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</si>
  <si>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</si>
  <si>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</si>
  <si>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</si>
  <si>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</si>
  <si>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</si>
  <si>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</si>
  <si>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</si>
  <si>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</si>
  <si>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</si>
  <si>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</si>
  <si>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</si>
  <si>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</si>
  <si>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</si>
  <si>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</si>
  <si>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</si>
  <si>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</si>
  <si>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</si>
  <si>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</si>
  <si>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</si>
  <si>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</si>
  <si>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</si>
  <si>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</si>
  <si>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</si>
  <si>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</si>
  <si>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</si>
  <si>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</si>
  <si>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</si>
  <si>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</si>
  <si>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</si>
  <si>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</si>
  <si>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</si>
  <si>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</si>
  <si>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</si>
  <si>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</si>
  <si>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</si>
  <si>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</si>
  <si>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</si>
  <si>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</si>
  <si>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</si>
  <si>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</si>
  <si>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</si>
  <si>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</si>
  <si>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</si>
  <si>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</si>
  <si>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</si>
  <si>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</si>
  <si>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</si>
  <si>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</si>
  <si>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</si>
  <si>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</si>
  <si>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</si>
  <si>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</si>
  <si>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</si>
  <si>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</si>
  <si>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</si>
  <si>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</si>
  <si>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</si>
  <si>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</si>
  <si>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</si>
  <si>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</si>
  <si>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</si>
  <si>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</si>
  <si>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</si>
  <si>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</si>
  <si>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</si>
  <si>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</si>
  <si>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</si>
  <si>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</si>
  <si>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</si>
  <si>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</si>
  <si>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</si>
  <si>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</si>
  <si>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</si>
  <si>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</si>
  <si>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</si>
  <si>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</si>
  <si>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</si>
  <si>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</si>
  <si>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</si>
  <si>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</si>
  <si>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</si>
  <si>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</si>
  <si>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</si>
  <si>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</si>
  <si>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</si>
  <si>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</si>
  <si>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</si>
  <si>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</si>
  <si>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</si>
  <si>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</si>
  <si>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</si>
  <si>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</si>
  <si>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</si>
  <si>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</si>
  <si>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</si>
  <si>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</si>
  <si>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</si>
  <si>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</si>
  <si>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</si>
  <si>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</si>
  <si>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</si>
  <si>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</si>
  <si>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</si>
  <si>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</si>
  <si>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</si>
  <si>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</si>
  <si>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</si>
  <si>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</si>
  <si>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</si>
  <si>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</si>
  <si>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</si>
  <si>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</si>
  <si>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</si>
  <si>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</si>
  <si>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</si>
  <si>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</si>
  <si>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</si>
  <si>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</si>
  <si>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</si>
  <si>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</si>
  <si>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</si>
  <si>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</si>
  <si>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</si>
  <si>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</si>
  <si>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</si>
  <si>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</si>
  <si>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</si>
  <si>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</si>
  <si>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</si>
  <si>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</si>
  <si>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</si>
  <si>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</si>
  <si>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</si>
  <si>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</si>
  <si>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</si>
  <si>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</si>
  <si>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</si>
  <si>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</si>
  <si>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</si>
  <si>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</si>
  <si>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</si>
  <si>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</si>
  <si>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</si>
  <si>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</si>
  <si>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</si>
  <si>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</si>
  <si>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</si>
  <si>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</si>
  <si>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</si>
  <si>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</si>
  <si>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</si>
  <si>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</si>
  <si>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</si>
  <si>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</si>
  <si>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</si>
  <si>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</si>
  <si>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</si>
  <si>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</si>
  <si>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</si>
  <si>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</si>
  <si>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</si>
  <si>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</si>
  <si>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</si>
  <si>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</si>
  <si>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</si>
  <si>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</si>
  <si>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</si>
  <si>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</si>
  <si>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</si>
  <si>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</si>
  <si>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</si>
  <si>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</si>
  <si>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</si>
  <si>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</si>
  <si>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</si>
  <si>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</si>
  <si>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</si>
  <si>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</si>
  <si>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</si>
  <si>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</si>
  <si>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</si>
  <si>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</si>
  <si>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</si>
  <si>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</si>
  <si>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</si>
  <si>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</si>
  <si>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</si>
  <si>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</si>
  <si>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</si>
  <si>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</si>
  <si>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</si>
  <si>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</si>
  <si>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</si>
  <si>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</si>
  <si>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</si>
  <si>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</si>
  <si>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</si>
  <si>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</si>
  <si>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</si>
  <si>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</si>
  <si>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</si>
  <si>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</si>
  <si>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</si>
  <si>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</si>
  <si>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</si>
  <si>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</si>
  <si>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</si>
  <si>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</si>
  <si>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</si>
  <si>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</si>
  <si>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</si>
  <si>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</si>
  <si>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</si>
  <si>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</si>
  <si>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</si>
  <si>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</si>
  <si>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</si>
  <si>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</si>
  <si>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</si>
  <si>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</si>
  <si>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</si>
  <si>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</si>
  <si>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</si>
  <si>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</si>
  <si>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</si>
  <si>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</si>
  <si>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</si>
  <si>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</si>
  <si>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</si>
  <si>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</si>
  <si>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</si>
  <si>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</si>
  <si>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</si>
  <si>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</si>
  <si>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</si>
  <si>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</si>
  <si>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</si>
  <si>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</si>
  <si>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</si>
  <si>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</si>
  <si>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</si>
  <si>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</si>
  <si>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</si>
  <si>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</si>
  <si>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</si>
  <si>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</si>
  <si>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</si>
  <si>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</si>
  <si>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</si>
  <si>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</si>
  <si>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</si>
  <si>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</si>
  <si>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</si>
  <si>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</si>
  <si>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</si>
  <si>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</si>
  <si>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</si>
  <si>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</si>
  <si>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</si>
  <si>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</si>
  <si>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</si>
  <si>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</si>
  <si>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</si>
  <si>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</si>
  <si>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</si>
  <si>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</si>
  <si>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</si>
  <si>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</si>
  <si>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</si>
  <si>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</si>
  <si>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</si>
  <si>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</si>
  <si>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</si>
  <si>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</si>
  <si>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</si>
  <si>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</si>
  <si>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</si>
  <si>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</si>
  <si>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</si>
  <si>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</si>
  <si>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</si>
  <si>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</si>
  <si>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</si>
  <si>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</si>
  <si>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</si>
  <si>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</si>
  <si>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</si>
  <si>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</si>
  <si>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</si>
  <si>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</si>
  <si>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</si>
  <si>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</si>
  <si>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</si>
  <si>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</si>
  <si>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</si>
  <si>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</si>
  <si>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</si>
  <si>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</si>
  <si>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</si>
  <si>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</si>
  <si>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</si>
  <si>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</si>
  <si>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</si>
  <si>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</si>
  <si>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</si>
  <si>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</si>
  <si>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</si>
  <si>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</si>
  <si>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</si>
  <si>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</si>
  <si>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</si>
  <si>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</si>
  <si>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</si>
  <si>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</si>
  <si>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</si>
  <si>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</si>
  <si>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</si>
  <si>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</si>
  <si>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</si>
  <si>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</si>
  <si>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</si>
  <si>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</si>
  <si>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</si>
  <si>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</si>
  <si>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</si>
  <si>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</si>
  <si>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</si>
  <si>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</si>
  <si>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</si>
  <si>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</si>
  <si>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</si>
  <si>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</si>
  <si>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</si>
  <si>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</si>
  <si>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</si>
  <si>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</si>
  <si>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</si>
  <si>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</si>
  <si>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</si>
  <si>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</si>
  <si>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</si>
  <si>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</si>
  <si>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</si>
  <si>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</si>
  <si>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</si>
  <si>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</si>
  <si>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</si>
  <si>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</si>
  <si>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</si>
  <si>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</si>
  <si>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</si>
  <si>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</si>
  <si>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</si>
  <si>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</si>
  <si>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</si>
  <si>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</si>
  <si>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</si>
  <si>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</si>
  <si>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</si>
  <si>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</si>
  <si>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</si>
  <si>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</si>
  <si>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</si>
  <si>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</si>
  <si>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</si>
  <si>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</si>
  <si>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</si>
  <si>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</si>
  <si>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</si>
  <si>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</si>
  <si>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</si>
  <si>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</si>
  <si>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</si>
  <si>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</si>
  <si>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</si>
  <si>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</si>
  <si>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</si>
  <si>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</si>
  <si>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</si>
  <si>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</si>
  <si>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</si>
  <si>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</si>
  <si>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</si>
  <si>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</si>
  <si>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</si>
  <si>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</si>
  <si>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</si>
  <si>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</si>
  <si>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</si>
  <si>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</si>
  <si>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</si>
  <si>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</si>
  <si>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</si>
  <si>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</si>
  <si>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</si>
  <si>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</si>
  <si>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</si>
  <si>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</si>
  <si>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</si>
  <si>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</si>
  <si>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</si>
  <si>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</si>
  <si>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</si>
  <si>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</si>
  <si>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</si>
  <si>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</si>
  <si>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</si>
  <si>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</si>
  <si>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</si>
  <si>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</si>
  <si>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</si>
  <si>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</si>
  <si>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</si>
  <si>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</si>
  <si>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</si>
  <si>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</si>
  <si>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</si>
  <si>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</si>
  <si>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</si>
  <si>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</si>
  <si>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</si>
  <si>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</si>
  <si>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</si>
  <si>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</si>
  <si>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</si>
  <si>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</si>
  <si>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</si>
  <si>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</si>
  <si>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</si>
  <si>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</si>
  <si>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</si>
  <si>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</si>
  <si>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</si>
  <si>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</si>
  <si>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</si>
  <si>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</si>
  <si>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</si>
  <si>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</si>
  <si>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</si>
  <si>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</si>
  <si>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</si>
  <si>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</si>
  <si>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</si>
  <si>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</si>
  <si>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</si>
  <si>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</si>
  <si>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</si>
  <si>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</si>
  <si>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</si>
  <si>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</si>
  <si>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</si>
  <si>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</si>
  <si>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</si>
  <si>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</si>
  <si>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</si>
  <si>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</si>
  <si>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</si>
  <si>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</si>
  <si>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</si>
  <si>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</si>
  <si>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</si>
  <si>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</si>
  <si>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</si>
  <si>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</si>
  <si>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</si>
  <si>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</si>
  <si>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</si>
  <si>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</si>
  <si>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</si>
  <si>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</si>
  <si>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</si>
  <si>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</si>
  <si>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</si>
  <si>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</si>
  <si>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</si>
  <si>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</si>
  <si>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</si>
  <si>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</si>
  <si>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</si>
  <si>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</si>
  <si>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</si>
  <si>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</si>
  <si>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</si>
  <si>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</si>
  <si>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</si>
  <si>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</si>
  <si>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</si>
  <si>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</si>
  <si>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</si>
  <si>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</si>
  <si>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</si>
  <si>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</si>
  <si>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</si>
  <si>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</si>
  <si>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</si>
  <si>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</si>
  <si>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</si>
  <si>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</si>
  <si>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</si>
  <si>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</si>
  <si>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</si>
  <si>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</si>
  <si>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</si>
  <si>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</si>
  <si>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</si>
  <si>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</si>
  <si>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</si>
  <si>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</si>
  <si>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</si>
  <si>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</si>
  <si>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</si>
  <si>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</si>
  <si>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</si>
  <si>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</si>
  <si>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</si>
  <si>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</si>
  <si>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</si>
  <si>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</si>
  <si>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</si>
  <si>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</si>
  <si>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</si>
  <si>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</si>
  <si>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</si>
  <si>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</si>
  <si>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</si>
  <si>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</si>
  <si>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</si>
  <si>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</si>
  <si>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</si>
  <si>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</si>
  <si>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</si>
  <si>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</si>
  <si>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</si>
  <si>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</si>
  <si>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</si>
  <si>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</si>
  <si>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</si>
  <si>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</si>
  <si>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</si>
  <si>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</si>
  <si>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</si>
  <si>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</si>
  <si>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</si>
  <si>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</si>
  <si>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</si>
  <si>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</si>
  <si>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</si>
  <si>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</si>
  <si>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</si>
  <si>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</si>
  <si>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</si>
  <si>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</si>
  <si>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</si>
  <si>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</si>
  <si>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</si>
  <si>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</si>
  <si>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</si>
  <si>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</si>
  <si>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</si>
  <si>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</si>
  <si>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</si>
  <si>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</si>
  <si>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</si>
  <si>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</si>
  <si>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</si>
  <si>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</si>
  <si>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</si>
  <si>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</si>
  <si>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</si>
  <si>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</si>
  <si>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</si>
  <si>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</si>
  <si>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</si>
  <si>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</si>
  <si>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</si>
  <si>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</si>
  <si>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</si>
  <si>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</si>
  <si>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</si>
  <si>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</si>
  <si>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</si>
  <si>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</si>
  <si>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</si>
  <si>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</si>
  <si>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</si>
  <si>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</si>
  <si>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</si>
  <si>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</si>
  <si>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</si>
  <si>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</si>
  <si>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</si>
  <si>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</si>
  <si>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</si>
  <si>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</si>
  <si>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</si>
  <si>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</si>
  <si>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</si>
  <si>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</si>
  <si>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</si>
  <si>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</si>
  <si>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</si>
  <si>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</si>
  <si>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</si>
  <si>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</si>
  <si>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</si>
  <si>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</si>
  <si>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</si>
  <si>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</si>
  <si>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</si>
  <si>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</si>
  <si>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</si>
  <si>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</si>
  <si>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</si>
  <si>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</si>
  <si>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</si>
  <si>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</si>
  <si>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</si>
  <si>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</si>
  <si>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</si>
  <si>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</si>
  <si>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</si>
  <si>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</si>
  <si>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</si>
  <si>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</si>
  <si>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</si>
  <si>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</si>
  <si>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</si>
  <si>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</si>
  <si>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</si>
  <si>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</si>
  <si>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</si>
  <si>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</si>
  <si>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</si>
  <si>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</si>
  <si>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</si>
  <si>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</si>
  <si>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</si>
  <si>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</si>
  <si>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</si>
  <si>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</si>
  <si>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</si>
  <si>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</si>
  <si>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</si>
  <si>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</si>
  <si>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</si>
  <si>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</si>
  <si>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</si>
  <si>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</si>
  <si>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</si>
  <si>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</si>
  <si>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</si>
  <si>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</si>
  <si>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</si>
  <si>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</si>
  <si>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</si>
  <si>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</si>
  <si>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</si>
  <si>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</si>
  <si>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</si>
  <si>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</si>
  <si>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</si>
  <si>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</si>
  <si>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</si>
  <si>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</si>
  <si>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</si>
  <si>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</si>
  <si>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</si>
  <si>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</si>
  <si>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</si>
  <si>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</si>
  <si>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</si>
  <si>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</si>
  <si>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</si>
  <si>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</si>
  <si>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</si>
  <si>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</si>
  <si>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</si>
  <si>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</si>
  <si>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</si>
  <si>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</si>
  <si>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</si>
  <si>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</si>
  <si>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</si>
  <si>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</si>
  <si>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</si>
  <si>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</si>
  <si>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</si>
  <si>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</si>
  <si>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</si>
  <si>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</si>
  <si>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</si>
  <si>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</si>
  <si>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</si>
  <si>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</si>
  <si>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</si>
  <si>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</si>
  <si>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</si>
  <si>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</si>
  <si>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</si>
  <si>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</si>
  <si>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</si>
  <si>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</si>
  <si>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</si>
  <si>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</si>
  <si>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</si>
  <si>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</si>
  <si>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</si>
  <si>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</si>
  <si>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</si>
  <si>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</si>
  <si>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</si>
  <si>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</si>
  <si>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</si>
  <si>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</si>
  <si>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</si>
  <si>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</si>
  <si>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</si>
  <si>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</si>
  <si>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</si>
  <si>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</si>
  <si>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</si>
  <si>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</si>
  <si>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</si>
  <si>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</si>
  <si>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</si>
  <si>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</si>
  <si>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</si>
  <si>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</si>
  <si>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</si>
  <si>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</si>
  <si>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</si>
  <si>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</si>
  <si>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</si>
  <si>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</si>
  <si>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</si>
  <si>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</si>
  <si>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</si>
  <si>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</si>
  <si>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</si>
  <si>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</si>
  <si>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</si>
  <si>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</si>
  <si>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</si>
  <si>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</si>
  <si>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</si>
  <si>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</si>
  <si>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</si>
  <si>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</si>
  <si>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</si>
  <si>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</si>
  <si>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</si>
  <si>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</si>
  <si>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</si>
  <si>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</si>
  <si>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</si>
  <si>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</si>
  <si>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</si>
  <si>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</si>
  <si>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</si>
  <si>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</si>
  <si>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</si>
  <si>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</si>
  <si>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</si>
  <si>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</si>
  <si>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</si>
  <si>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</si>
  <si>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</si>
  <si>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</si>
  <si>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</si>
  <si>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</si>
  <si>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</si>
  <si>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</si>
  <si>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</si>
  <si>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</si>
  <si>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</si>
  <si>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</si>
  <si>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</si>
  <si>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</si>
  <si>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</si>
  <si>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</si>
  <si>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</si>
  <si>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</si>
  <si>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</si>
  <si>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</si>
  <si>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</si>
  <si>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</si>
  <si>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</si>
  <si>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</si>
  <si>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</si>
  <si>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</si>
  <si>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</si>
  <si>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</si>
  <si>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</si>
  <si>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</si>
  <si>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</si>
  <si>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</si>
  <si>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</si>
  <si>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</si>
  <si>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</si>
  <si>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</si>
  <si>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</si>
  <si>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</si>
  <si>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</si>
  <si>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</si>
  <si>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</si>
  <si>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</si>
  <si>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</si>
  <si>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</si>
  <si>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</si>
  <si>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</si>
  <si>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</si>
  <si>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</si>
  <si>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</si>
  <si>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</si>
  <si>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</si>
  <si>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</si>
  <si>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</si>
  <si>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</si>
  <si>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</si>
  <si>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</si>
  <si>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</si>
  <si>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</si>
  <si>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</si>
  <si>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</si>
  <si>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</si>
  <si>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</si>
  <si>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</si>
  <si>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</si>
  <si>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</si>
  <si>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</si>
  <si>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</si>
  <si>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</si>
  <si>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</si>
  <si>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</si>
  <si>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</si>
  <si>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</si>
  <si>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</si>
  <si>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</si>
  <si>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</si>
  <si>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</si>
  <si>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</si>
  <si>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</si>
  <si>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</si>
  <si>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</si>
  <si>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</si>
  <si>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</si>
  <si>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</si>
  <si>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</si>
  <si>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</si>
  <si>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</si>
  <si>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</si>
  <si>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</si>
  <si>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</si>
  <si>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</si>
  <si>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</si>
  <si>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</si>
  <si>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</si>
  <si>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</si>
  <si>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</si>
  <si>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</si>
  <si>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</si>
  <si>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</si>
  <si>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</si>
  <si>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</si>
  <si>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</si>
  <si>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</si>
  <si>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</si>
  <si>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</si>
  <si>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</si>
  <si>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</si>
  <si>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</si>
  <si>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</si>
  <si>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</si>
  <si>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</si>
  <si>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</si>
  <si>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</si>
  <si>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</si>
  <si>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</si>
  <si>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</si>
  <si>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</si>
  <si>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</si>
  <si>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</si>
  <si>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</si>
  <si>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</si>
  <si>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</si>
  <si>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</si>
  <si>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</si>
  <si>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</si>
  <si>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</si>
  <si>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</si>
  <si>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</si>
  <si>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</si>
  <si>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</si>
  <si>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</si>
  <si>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</si>
  <si>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</si>
  <si>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</si>
  <si>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</si>
  <si>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</si>
  <si>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</si>
  <si>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</si>
  <si>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</si>
  <si>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</si>
  <si>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</si>
  <si>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</si>
  <si>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</si>
  <si>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</si>
  <si>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</si>
  <si>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</si>
  <si>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</si>
  <si>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</si>
  <si>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</si>
  <si>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</si>
  <si>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</si>
  <si>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</si>
  <si>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</si>
  <si>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</si>
  <si>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</si>
  <si>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</si>
  <si>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</si>
  <si>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</si>
  <si>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</si>
  <si>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</si>
  <si>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</si>
  <si>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</si>
  <si>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</si>
  <si>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</si>
  <si>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</si>
  <si>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</si>
  <si>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</si>
  <si>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</si>
  <si>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</si>
  <si>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</si>
  <si>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</si>
  <si>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</si>
  <si>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</si>
  <si>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</si>
  <si>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</si>
  <si>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</si>
  <si>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</si>
  <si>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</si>
  <si>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</si>
  <si>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</si>
  <si>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</si>
  <si>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</si>
  <si>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</si>
  <si>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</si>
  <si>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</si>
  <si>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</si>
  <si>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</si>
  <si>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</si>
  <si>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</si>
  <si>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</si>
  <si>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</si>
  <si>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</si>
  <si>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</si>
  <si>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</si>
  <si>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</si>
  <si>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</si>
  <si>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</si>
  <si>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</si>
  <si>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</si>
  <si>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</si>
  <si>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</si>
  <si>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</si>
  <si>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</si>
  <si>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</si>
  <si>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</si>
  <si>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</si>
  <si>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</si>
  <si>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</si>
  <si>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</si>
  <si>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</si>
  <si>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</si>
  <si>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</si>
  <si>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</si>
  <si>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</si>
  <si>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</si>
  <si>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</si>
  <si>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</si>
  <si>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</si>
  <si>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</si>
  <si>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</si>
  <si>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</si>
  <si>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</si>
  <si>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</si>
  <si>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</si>
  <si>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</si>
  <si>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</si>
  <si>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</si>
  <si>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</si>
  <si>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</si>
  <si>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</si>
  <si>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</si>
  <si>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</si>
  <si>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</si>
  <si>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</si>
  <si>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</si>
  <si>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</si>
  <si>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</si>
  <si>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</si>
  <si>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</si>
  <si>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</si>
  <si>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</si>
  <si>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</si>
  <si>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</si>
  <si>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</si>
  <si>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</si>
  <si>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</si>
  <si>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</si>
  <si>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</si>
  <si>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</si>
  <si>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</si>
  <si>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</si>
  <si>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</si>
  <si>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</si>
  <si>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</si>
  <si>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</si>
  <si>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</si>
  <si>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</si>
  <si>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</si>
  <si>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</si>
  <si>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</si>
  <si>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</si>
  <si>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</si>
  <si>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</si>
  <si>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</si>
  <si>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</si>
  <si>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</si>
  <si>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</si>
  <si>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</si>
  <si>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</si>
  <si>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</si>
  <si>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</si>
  <si>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</si>
  <si>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</si>
  <si>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</si>
  <si>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</si>
  <si>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</si>
  <si>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</si>
  <si>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</si>
  <si>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</si>
  <si>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</si>
  <si>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</si>
  <si>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</si>
  <si>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</si>
  <si>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</si>
  <si>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</si>
  <si>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</si>
  <si>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</si>
  <si>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</si>
  <si>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</si>
  <si>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</si>
  <si>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</si>
  <si>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</si>
  <si>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</si>
  <si>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</si>
  <si>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</si>
  <si>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</si>
  <si>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</si>
  <si>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</si>
  <si>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</si>
  <si>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</si>
  <si>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</si>
  <si>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</si>
  <si>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</si>
  <si>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</si>
  <si>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</si>
  <si>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</si>
  <si>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</si>
  <si>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</si>
  <si>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</si>
  <si>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</si>
  <si>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</si>
  <si>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</si>
  <si>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</si>
  <si>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</si>
  <si>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</si>
  <si>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</si>
  <si>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</si>
  <si>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</si>
  <si>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</si>
  <si>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</si>
  <si>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</si>
  <si>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</si>
  <si>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</si>
  <si>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</si>
  <si>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</si>
  <si>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</si>
  <si>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</si>
  <si>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</si>
  <si>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</si>
  <si>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</si>
  <si>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</si>
  <si>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</si>
  <si>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</si>
  <si>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</si>
  <si>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</si>
  <si>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</si>
  <si>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</si>
  <si>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</si>
  <si>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</si>
  <si>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</si>
  <si>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</si>
  <si>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</si>
  <si>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</si>
  <si>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</si>
  <si>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</si>
  <si>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</si>
  <si>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</si>
  <si>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</si>
  <si>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</si>
  <si>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</si>
  <si>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</si>
  <si>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</si>
  <si>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</si>
  <si>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</si>
  <si>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</si>
  <si>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</si>
  <si>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</si>
  <si>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</si>
  <si>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</si>
  <si>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</si>
  <si>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</si>
  <si>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</si>
  <si>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</si>
  <si>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</si>
  <si>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</si>
  <si>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</si>
  <si>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</si>
  <si>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</si>
  <si>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</si>
  <si>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</si>
  <si>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</si>
  <si>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</si>
  <si>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</si>
  <si>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</si>
  <si>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</si>
  <si>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</si>
  <si>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</si>
  <si>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</si>
  <si>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</si>
  <si>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</si>
  <si>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</si>
  <si>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</si>
  <si>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</si>
  <si>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</si>
  <si>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</si>
  <si>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</si>
  <si>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</si>
  <si>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</si>
  <si>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</si>
  <si>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</si>
  <si>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</si>
  <si>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</si>
  <si>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</si>
  <si>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</si>
  <si>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</si>
  <si>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</si>
  <si>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</si>
  <si>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</si>
  <si>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</si>
  <si>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</si>
  <si>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</si>
  <si>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</si>
  <si>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</si>
  <si>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</si>
  <si>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</si>
  <si>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</si>
  <si>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</si>
  <si>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</si>
  <si>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</si>
  <si>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</si>
  <si>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</si>
  <si>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</si>
  <si>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</si>
  <si>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</si>
  <si>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</si>
  <si>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</si>
  <si>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</si>
  <si>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</si>
  <si>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</si>
  <si>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</si>
  <si>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</si>
  <si>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</si>
  <si>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</si>
  <si>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</si>
  <si>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</si>
  <si>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</si>
  <si>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</si>
  <si>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</si>
  <si>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</si>
  <si>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</si>
  <si>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</si>
  <si>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</si>
  <si>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</si>
  <si>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</si>
  <si>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</si>
  <si>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</si>
  <si>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</si>
  <si>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</si>
  <si>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</si>
  <si>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</si>
  <si>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</si>
  <si>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</si>
  <si>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</si>
  <si>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</si>
  <si>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</si>
  <si>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</si>
  <si>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</si>
  <si>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</si>
  <si>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</si>
  <si>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</si>
  <si>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</si>
  <si>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</si>
  <si>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</si>
  <si>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</si>
  <si>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</si>
  <si>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</si>
  <si>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</si>
  <si>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</si>
  <si>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</si>
  <si>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</si>
  <si>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</si>
  <si>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</si>
  <si>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</si>
  <si>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</si>
  <si>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</si>
  <si>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</si>
  <si>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</si>
  <si>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</si>
  <si>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</si>
  <si>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</si>
  <si>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</si>
  <si>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</si>
  <si>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</si>
  <si>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</si>
  <si>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</si>
  <si>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</si>
  <si>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</si>
  <si>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</si>
  <si>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</si>
  <si>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</si>
  <si>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</si>
  <si>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</si>
  <si>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</si>
  <si>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</si>
  <si>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</si>
  <si>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</si>
  <si>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</si>
  <si>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</si>
  <si>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</si>
  <si>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</si>
  <si>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</si>
  <si>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</si>
  <si>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</si>
  <si>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</si>
  <si>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</si>
  <si>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</si>
  <si>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</si>
  <si>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</si>
  <si>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</si>
  <si>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</si>
  <si>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</si>
  <si>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</si>
  <si>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</si>
  <si>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</si>
  <si>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</si>
  <si>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</si>
  <si>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</si>
  <si>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</si>
  <si>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</si>
  <si>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</si>
  <si>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</si>
  <si>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</si>
  <si>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</si>
  <si>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</si>
  <si>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</si>
  <si>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</si>
  <si>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</si>
  <si>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</si>
  <si>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</si>
  <si>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</si>
  <si>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</si>
  <si>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</si>
  <si>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</si>
  <si>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</si>
  <si>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</si>
  <si>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</si>
  <si>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</si>
  <si>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</si>
  <si>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</si>
  <si>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</si>
  <si>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</si>
  <si>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</si>
  <si>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</si>
  <si>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</si>
  <si>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</si>
  <si>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</si>
  <si>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</si>
  <si>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</si>
  <si>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</si>
  <si>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</si>
  <si>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</si>
  <si>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</si>
  <si>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</si>
  <si>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</si>
  <si>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</si>
  <si>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</si>
  <si>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</si>
  <si>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</si>
  <si>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</si>
  <si>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</si>
  <si>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</si>
  <si>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</si>
  <si>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</si>
  <si>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</si>
  <si>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</si>
  <si>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</si>
  <si>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</si>
  <si>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</si>
  <si>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</si>
  <si>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</si>
  <si>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</si>
  <si>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</si>
  <si>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</si>
  <si>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</si>
  <si>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</si>
  <si>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</si>
  <si>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</si>
  <si>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</si>
  <si>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</si>
  <si>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</si>
  <si>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</si>
  <si>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</si>
  <si>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</si>
  <si>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</si>
  <si>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</si>
  <si>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</si>
  <si>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</si>
  <si>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</si>
  <si>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</si>
  <si>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</si>
  <si>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</si>
  <si>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</si>
  <si>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</si>
  <si>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</si>
  <si>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</si>
  <si>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</si>
  <si>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</si>
  <si>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</si>
  <si>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</si>
  <si>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</si>
  <si>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</si>
  <si>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</si>
  <si>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</si>
  <si>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</si>
  <si>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</si>
  <si>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</si>
  <si>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</si>
  <si>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</si>
  <si>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</si>
  <si>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</si>
  <si>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</si>
  <si>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</si>
  <si>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</si>
  <si>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</si>
  <si>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</si>
  <si>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</si>
  <si>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</si>
  <si>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</si>
  <si>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</si>
  <si>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</si>
  <si>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</si>
  <si>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</si>
  <si>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</si>
  <si>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</si>
  <si>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</si>
  <si>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</si>
  <si>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</si>
  <si>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</si>
  <si>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</si>
  <si>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</si>
  <si>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</si>
  <si>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</si>
  <si>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</si>
  <si>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</si>
  <si>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</si>
  <si>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</si>
  <si>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</si>
  <si>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</si>
  <si>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</si>
  <si>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</si>
  <si>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</si>
  <si>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</si>
  <si>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</si>
  <si>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</si>
  <si>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</si>
  <si>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</si>
  <si>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</si>
  <si>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</si>
  <si>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</si>
  <si>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</si>
  <si>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</si>
  <si>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</si>
  <si>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</si>
  <si>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</si>
  <si>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</si>
  <si>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</si>
  <si>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</si>
  <si>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</si>
  <si>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</si>
  <si>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</si>
  <si>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</si>
  <si>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</si>
  <si>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</si>
  <si>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</si>
  <si>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</si>
  <si>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</si>
  <si>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</si>
  <si>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</si>
  <si>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</si>
  <si>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</si>
  <si>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</si>
  <si>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</si>
  <si>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</si>
  <si>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</si>
  <si>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</si>
  <si>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</si>
  <si>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</si>
  <si>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</si>
  <si>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</si>
  <si>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</si>
  <si>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</si>
  <si>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</si>
  <si>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</si>
  <si>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</si>
  <si>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</si>
  <si>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</si>
  <si>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</si>
  <si>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</si>
  <si>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</si>
  <si>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</si>
  <si>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</si>
  <si>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</si>
  <si>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</si>
  <si>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</si>
  <si>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</si>
  <si>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</si>
  <si>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</si>
  <si>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</si>
  <si>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</si>
  <si>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</si>
  <si>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</si>
  <si>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</si>
  <si>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</si>
  <si>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</si>
  <si>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</si>
  <si>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</si>
  <si>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</si>
  <si>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</si>
  <si>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</si>
  <si>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</si>
  <si>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</si>
  <si>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</si>
  <si>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</si>
  <si>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</si>
  <si>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</si>
  <si>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</si>
  <si>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</si>
  <si>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</si>
  <si>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</si>
  <si>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</si>
  <si>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</si>
  <si>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</si>
  <si>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</si>
  <si>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</si>
  <si>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</si>
  <si>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</si>
  <si>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</si>
  <si>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</si>
  <si>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</si>
  <si>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</si>
  <si>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</si>
  <si>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</si>
  <si>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</si>
  <si>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</si>
  <si>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</si>
  <si>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</si>
  <si>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</si>
  <si>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</si>
  <si>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</si>
  <si>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</si>
  <si>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</si>
  <si>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</si>
  <si>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</si>
  <si>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</si>
  <si>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</si>
  <si>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</si>
  <si>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</si>
  <si>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</si>
  <si>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</si>
  <si>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</si>
  <si>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</si>
  <si>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</si>
  <si>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</si>
  <si>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</si>
  <si>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</si>
  <si>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</si>
  <si>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</si>
  <si>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</si>
  <si>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</si>
  <si>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</si>
  <si>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</si>
  <si>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</si>
  <si>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</si>
  <si>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</si>
  <si>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</si>
  <si>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</si>
  <si>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</si>
  <si>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</si>
  <si>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</si>
  <si>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</si>
  <si>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</si>
  <si>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</si>
  <si>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</si>
  <si>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</si>
  <si>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</si>
  <si>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</si>
  <si>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</si>
  <si>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</si>
  <si>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</si>
  <si>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</si>
  <si>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</si>
  <si>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</si>
  <si>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</si>
  <si>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</si>
  <si>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</si>
  <si>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</si>
  <si>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</si>
  <si>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</si>
  <si>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</si>
  <si>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</si>
  <si>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</si>
  <si>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</si>
  <si>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</si>
  <si>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</si>
  <si>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</si>
  <si>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</si>
  <si>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</si>
  <si>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</si>
  <si>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</si>
  <si>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</si>
  <si>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</si>
  <si>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</si>
  <si>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</si>
  <si>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</si>
  <si>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</si>
  <si>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</si>
  <si>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</si>
  <si>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</si>
  <si>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</si>
  <si>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</si>
  <si>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</si>
  <si>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</si>
  <si>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</si>
  <si>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</si>
  <si>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</si>
  <si>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</si>
  <si>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</si>
  <si>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</si>
  <si>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</si>
  <si>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</si>
  <si>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</si>
  <si>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</si>
  <si>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</si>
  <si>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</si>
  <si>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</si>
  <si>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</si>
  <si>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</si>
  <si>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</si>
  <si>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</si>
  <si>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</si>
  <si>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</si>
  <si>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</si>
  <si>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</si>
  <si>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</si>
  <si>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</si>
  <si>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</si>
  <si>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</si>
  <si>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</si>
  <si>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</si>
  <si>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</si>
  <si>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</si>
  <si>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</si>
  <si>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</si>
  <si>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</si>
  <si>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</si>
  <si>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</si>
  <si>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</si>
  <si>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</si>
  <si>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</si>
  <si>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</si>
  <si>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</si>
  <si>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</si>
  <si>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</si>
  <si>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</si>
  <si>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</si>
  <si>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</si>
  <si>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</si>
  <si>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</si>
  <si>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</si>
  <si>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</si>
  <si>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</si>
  <si>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</si>
  <si>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</si>
  <si>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</si>
  <si>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</si>
  <si>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</si>
  <si>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</si>
  <si>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</si>
  <si>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</si>
  <si>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</si>
  <si>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</si>
  <si>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</si>
  <si>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</si>
  <si>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</si>
  <si>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</si>
  <si>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</si>
  <si>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</si>
  <si>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</si>
  <si>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</si>
  <si>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</si>
  <si>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</si>
  <si>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</si>
  <si>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</si>
  <si>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</si>
  <si>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</si>
  <si>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</si>
  <si>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</si>
  <si>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</si>
  <si>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</si>
  <si>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</si>
  <si>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</si>
  <si>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</si>
  <si>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</si>
  <si>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</si>
  <si>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</si>
  <si>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</si>
  <si>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</si>
  <si>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</si>
  <si>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</si>
  <si>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</si>
  <si>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</si>
  <si>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</si>
  <si>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</si>
  <si>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</si>
  <si>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</si>
  <si>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</si>
  <si>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</si>
  <si>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</si>
  <si>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</si>
  <si>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</si>
  <si>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</si>
  <si>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</si>
  <si>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</si>
  <si>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</si>
  <si>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</si>
  <si>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</si>
  <si>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</si>
  <si>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</si>
  <si>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</si>
  <si>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</si>
  <si>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</si>
  <si>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</si>
  <si>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</si>
  <si>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</si>
  <si>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</si>
  <si>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</si>
  <si>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</si>
  <si>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</si>
  <si>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</si>
  <si>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</si>
  <si>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</si>
  <si>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</si>
  <si>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</si>
  <si>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</si>
  <si>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</si>
  <si>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</si>
  <si>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</si>
  <si>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</si>
  <si>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</si>
  <si>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</si>
  <si>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</si>
  <si>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</si>
  <si>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</si>
  <si>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</si>
  <si>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</si>
  <si>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</si>
  <si>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</si>
  <si>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</si>
  <si>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</si>
  <si>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</si>
  <si>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</si>
  <si>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</si>
  <si>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</si>
  <si>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</si>
  <si>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</si>
  <si>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</si>
  <si>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</si>
  <si>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</si>
  <si>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</si>
  <si>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</si>
  <si>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</si>
  <si>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</si>
  <si>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</si>
  <si>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</si>
  <si>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</si>
  <si>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</si>
  <si>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</si>
  <si>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</si>
  <si>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</si>
  <si>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</si>
  <si>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</si>
  <si>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</si>
  <si>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</si>
  <si>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</si>
  <si>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</si>
  <si>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</si>
  <si>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</si>
  <si>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</si>
  <si>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</si>
  <si>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</si>
  <si>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</si>
  <si>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</si>
  <si>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</si>
  <si>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</si>
  <si>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</si>
  <si>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</si>
  <si>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</si>
  <si>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</si>
  <si>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</si>
  <si>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</si>
  <si>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</si>
  <si>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</si>
  <si>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</si>
  <si>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</si>
  <si>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</si>
  <si>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</si>
  <si>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</si>
  <si>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</si>
  <si>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</si>
  <si>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</si>
  <si>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</si>
  <si>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</si>
  <si>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</si>
  <si>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</si>
  <si>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</si>
  <si>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</si>
  <si>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</si>
  <si>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</si>
  <si>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</si>
  <si>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</si>
  <si>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</si>
  <si>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</si>
  <si>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</si>
  <si>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</si>
  <si>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</si>
  <si>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</si>
  <si>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</si>
  <si>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</si>
  <si>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</si>
  <si>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</si>
  <si>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</si>
  <si>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</si>
  <si>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</si>
  <si>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</si>
  <si>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</si>
  <si>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</si>
  <si>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</si>
  <si>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</si>
  <si>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</si>
  <si>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</si>
  <si>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</si>
  <si>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</si>
  <si>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</si>
  <si>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</si>
  <si>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</si>
  <si>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</si>
  <si>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</si>
  <si>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</si>
  <si>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</si>
  <si>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</si>
  <si>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</si>
  <si>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</si>
  <si>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</si>
  <si>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</si>
  <si>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</si>
  <si>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</si>
  <si>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</si>
  <si>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</si>
  <si>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</si>
  <si>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</si>
  <si>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</si>
  <si>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</si>
  <si>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</si>
  <si>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</si>
  <si>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</si>
  <si>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</si>
  <si>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</si>
  <si>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</si>
  <si>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</si>
  <si>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</si>
  <si>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</si>
  <si>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</si>
  <si>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</si>
  <si>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</si>
  <si>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</si>
  <si>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</si>
  <si>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</si>
  <si>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</si>
  <si>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</si>
  <si>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</si>
  <si>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</si>
  <si>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</si>
  <si>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</si>
  <si>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</si>
  <si>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</si>
  <si>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</si>
  <si>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</si>
  <si>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</si>
  <si>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</si>
  <si>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</si>
  <si>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</si>
  <si>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</si>
  <si>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</si>
  <si>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</si>
  <si>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</si>
  <si>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</si>
  <si>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</si>
  <si>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</si>
  <si>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</si>
  <si>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</si>
  <si>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</si>
  <si>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</si>
  <si>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</si>
  <si>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</si>
  <si>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</si>
  <si>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</si>
  <si>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</si>
  <si>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</si>
  <si>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</si>
  <si>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</si>
  <si>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</si>
  <si>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</si>
  <si>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</si>
  <si>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</si>
  <si>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</si>
  <si>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</si>
  <si>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</si>
  <si>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</si>
  <si>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</si>
  <si>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</si>
  <si>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</si>
  <si>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</si>
  <si>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</si>
  <si>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</si>
  <si>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</si>
  <si>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</si>
  <si>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</si>
  <si>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</si>
  <si>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</si>
  <si>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</si>
  <si>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</si>
  <si>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</si>
  <si>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</si>
  <si>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</si>
  <si>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</si>
  <si>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</si>
  <si>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</si>
  <si>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</si>
  <si>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</si>
  <si>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</si>
  <si>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</si>
  <si>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</si>
  <si>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</si>
  <si>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</si>
  <si>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</si>
  <si>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</si>
  <si>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</si>
  <si>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</si>
  <si>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</si>
  <si>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</si>
  <si>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</si>
  <si>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</si>
  <si>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</si>
  <si>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</si>
  <si>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</si>
  <si>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</si>
  <si>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</si>
  <si>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</si>
  <si>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</si>
  <si>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</si>
  <si>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</si>
  <si>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</si>
  <si>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</si>
  <si>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</si>
  <si>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</si>
  <si>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</si>
  <si>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</si>
  <si>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</si>
  <si>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</si>
  <si>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</si>
  <si>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</si>
  <si>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</si>
  <si>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</si>
  <si>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</si>
  <si>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</si>
  <si>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</si>
  <si>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</si>
  <si>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</si>
  <si>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</si>
  <si>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</si>
  <si>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</si>
  <si>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</si>
  <si>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</si>
  <si>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</si>
  <si>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</si>
  <si>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</si>
  <si>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</si>
  <si>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</si>
  <si>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</si>
  <si>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</si>
  <si>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</si>
  <si>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</si>
  <si>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</si>
  <si>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</si>
  <si>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</si>
  <si>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</si>
  <si>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</si>
  <si>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</si>
  <si>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</si>
  <si>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</si>
  <si>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</si>
  <si>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</si>
  <si>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</si>
  <si>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</si>
  <si>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</si>
  <si>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</si>
  <si>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</si>
  <si>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</si>
  <si>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</si>
  <si>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</si>
  <si>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</si>
  <si>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</si>
  <si>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</si>
  <si>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</si>
  <si>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</si>
  <si>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</si>
  <si>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</si>
  <si>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</si>
  <si>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</si>
  <si>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</si>
  <si>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</si>
  <si>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</si>
  <si>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</si>
  <si>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</si>
  <si>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</si>
  <si>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</si>
  <si>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</si>
  <si>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</si>
  <si>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</si>
  <si>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</si>
  <si>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</si>
  <si>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</si>
  <si>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</si>
  <si>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</si>
  <si>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</si>
  <si>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</si>
  <si>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</si>
  <si>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</si>
  <si>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</si>
  <si>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</si>
  <si>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</si>
  <si>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</si>
  <si>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</si>
  <si>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</si>
  <si>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</si>
  <si>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</si>
  <si>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</si>
  <si>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</si>
  <si>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</si>
  <si>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</si>
  <si>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</si>
  <si>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</si>
  <si>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</si>
  <si>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</si>
  <si>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</si>
  <si>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</si>
  <si>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</si>
  <si>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</si>
  <si>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</si>
  <si>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</si>
  <si>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</si>
  <si>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</si>
  <si>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</si>
  <si>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</si>
  <si>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</si>
  <si>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</si>
  <si>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</si>
  <si>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</si>
  <si>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</si>
  <si>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</si>
  <si>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</si>
  <si>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</si>
  <si>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</si>
  <si>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</si>
  <si>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</si>
  <si>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</si>
  <si>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</si>
  <si>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</si>
  <si>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</si>
  <si>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</si>
  <si>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</si>
  <si>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</si>
  <si>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</si>
  <si>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</si>
  <si>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</si>
  <si>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</si>
  <si>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</si>
  <si>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</si>
  <si>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</si>
  <si>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</si>
  <si>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</si>
  <si>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</si>
  <si>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</si>
  <si>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</si>
  <si>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</si>
  <si>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</si>
  <si>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</si>
  <si>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</si>
  <si>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</si>
  <si>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</si>
  <si>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</si>
  <si>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</si>
  <si>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</si>
  <si>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</si>
  <si>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</si>
  <si>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</si>
  <si>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</si>
  <si>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</si>
  <si>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</si>
  <si>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</si>
  <si>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</si>
  <si>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</si>
  <si>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</si>
  <si>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</si>
  <si>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</si>
  <si>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</si>
  <si>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</si>
  <si>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</si>
  <si>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</si>
  <si>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</si>
  <si>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</si>
  <si>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</si>
  <si>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</si>
  <si>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</si>
  <si>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</si>
  <si>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</si>
  <si>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</si>
  <si>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</si>
  <si>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</si>
  <si>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</si>
  <si>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</si>
  <si>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</si>
  <si>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</si>
  <si>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</si>
  <si>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</si>
  <si>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</si>
  <si>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</si>
  <si>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</si>
  <si>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</si>
  <si>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</si>
  <si>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</si>
  <si>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</si>
  <si>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</si>
  <si>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</si>
  <si>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</si>
  <si>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</si>
  <si>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</si>
  <si>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</si>
  <si>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</si>
  <si>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</si>
  <si>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</si>
  <si>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</si>
  <si>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</si>
  <si>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</si>
  <si>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</si>
  <si>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</si>
  <si>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</si>
  <si>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</si>
  <si>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</si>
  <si>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</si>
  <si>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</si>
  <si>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</si>
  <si>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</si>
  <si>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</si>
  <si>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</si>
  <si>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</si>
  <si>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</si>
  <si>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</si>
  <si>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</si>
  <si>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</si>
  <si>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</si>
  <si>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</si>
  <si>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</si>
  <si>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</si>
  <si>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</si>
  <si>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</si>
  <si>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</si>
  <si>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</si>
  <si>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</si>
  <si>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</si>
  <si>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</si>
  <si>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</si>
  <si>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</si>
  <si>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</si>
  <si>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</si>
  <si>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</si>
  <si>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</si>
  <si>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</si>
  <si>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</si>
  <si>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</si>
  <si>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</si>
  <si>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</si>
  <si>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</si>
  <si>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</si>
  <si>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</si>
  <si>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</si>
  <si>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</si>
  <si>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</si>
  <si>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</si>
  <si>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</si>
  <si>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</si>
  <si>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</si>
  <si>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</si>
  <si>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</si>
  <si>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</si>
  <si>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</si>
  <si>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</si>
  <si>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</si>
  <si>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</si>
  <si>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</si>
  <si>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</si>
  <si>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</si>
  <si>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</si>
  <si>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</si>
  <si>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</si>
  <si>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</si>
  <si>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</si>
  <si>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</si>
  <si>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</si>
  <si>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</si>
  <si>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</si>
  <si>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</si>
  <si>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</si>
  <si>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</si>
  <si>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</si>
  <si>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</si>
  <si>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</si>
  <si>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</si>
  <si>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</si>
  <si>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</si>
  <si>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</si>
  <si>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</si>
  <si>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</si>
  <si>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</si>
  <si>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</si>
  <si>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</si>
  <si>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</si>
  <si>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</si>
  <si>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</si>
  <si>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</si>
  <si>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</si>
  <si>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</si>
  <si>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</si>
  <si>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</si>
  <si>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</si>
  <si>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</si>
  <si>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</si>
  <si>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</si>
  <si>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</si>
  <si>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</si>
  <si>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</si>
  <si>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</si>
  <si>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</si>
  <si>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</si>
  <si>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</si>
  <si>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</si>
  <si>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</si>
  <si>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</si>
  <si>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</si>
  <si>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</si>
  <si>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</si>
  <si>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</si>
  <si>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</si>
  <si>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</si>
  <si>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</si>
  <si>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</si>
  <si>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</si>
  <si>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</si>
  <si>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</si>
  <si>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</si>
  <si>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</si>
  <si>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</si>
  <si>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</si>
  <si>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</si>
  <si>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</si>
  <si>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</si>
  <si>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</si>
  <si>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</si>
  <si>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</si>
  <si>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</si>
  <si>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</si>
  <si>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</si>
  <si>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</si>
  <si>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</si>
  <si>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</si>
  <si>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</si>
  <si>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</si>
  <si>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</si>
  <si>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</si>
  <si>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</si>
  <si>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</si>
  <si>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</si>
  <si>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</si>
  <si>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</si>
  <si>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</si>
  <si>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</si>
  <si>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</si>
  <si>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</si>
  <si>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</si>
  <si>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</si>
  <si>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</si>
  <si>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</si>
  <si>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</si>
  <si>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</si>
  <si>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</si>
  <si>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</si>
  <si>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</si>
  <si>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</si>
  <si>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</si>
  <si>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</si>
  <si>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</si>
  <si>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</si>
  <si>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</si>
  <si>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</si>
  <si>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</si>
  <si>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</si>
  <si>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</si>
  <si>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</si>
  <si>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</si>
  <si>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</si>
  <si>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</si>
  <si>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</si>
  <si>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</si>
  <si>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</si>
  <si>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</si>
  <si>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</si>
  <si>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</si>
  <si>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</si>
  <si>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</si>
  <si>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</si>
  <si>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</si>
  <si>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</si>
  <si>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</si>
  <si>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</si>
  <si>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</si>
  <si>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</si>
  <si>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</si>
  <si>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</si>
  <si>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</si>
  <si>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</si>
  <si>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</si>
  <si>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</si>
  <si>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</si>
  <si>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</si>
  <si>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</si>
  <si>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</si>
  <si>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</si>
  <si>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</si>
  <si>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</si>
  <si>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</si>
  <si>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</si>
  <si>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</si>
  <si>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</si>
  <si>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</si>
  <si>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</si>
  <si>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</si>
  <si>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</si>
  <si>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</si>
  <si>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</si>
  <si>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</si>
  <si>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</si>
  <si>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</si>
  <si>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</si>
  <si>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</si>
  <si>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</si>
  <si>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</si>
  <si>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</si>
  <si>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</si>
  <si>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</si>
  <si>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</si>
  <si>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</si>
  <si>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</si>
  <si>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</si>
  <si>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</si>
  <si>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</si>
  <si>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</si>
  <si>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</si>
  <si>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</si>
  <si>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</si>
  <si>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</si>
  <si>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</si>
  <si>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</si>
  <si>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</si>
  <si>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</si>
  <si>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</si>
  <si>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</si>
  <si>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</si>
  <si>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</si>
  <si>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</si>
  <si>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</si>
  <si>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</si>
  <si>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</si>
  <si>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</si>
  <si>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</si>
  <si>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</si>
  <si>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</si>
  <si>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</si>
  <si>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</si>
  <si>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</si>
  <si>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</si>
  <si>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</si>
  <si>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</si>
  <si>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</si>
  <si>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</si>
  <si>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</si>
  <si>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</si>
  <si>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</si>
  <si>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</si>
  <si>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</si>
  <si>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</si>
  <si>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</si>
  <si>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</si>
  <si>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</si>
  <si>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</si>
  <si>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</si>
  <si>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</si>
  <si>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</si>
  <si>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</si>
  <si>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</si>
  <si>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</si>
  <si>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</si>
  <si>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</si>
  <si>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</si>
  <si>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</si>
  <si>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</si>
  <si>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</si>
  <si>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</si>
  <si>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</si>
  <si>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</si>
  <si>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</si>
  <si>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</si>
  <si>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</si>
  <si>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</si>
  <si>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</si>
  <si>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</si>
  <si>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</si>
  <si>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</si>
  <si>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</si>
  <si>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</si>
  <si>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</si>
  <si>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</si>
  <si>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</si>
  <si>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</si>
  <si>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</si>
  <si>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</si>
  <si>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</si>
  <si>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</si>
  <si>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</si>
  <si>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</si>
  <si>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</si>
  <si>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</si>
  <si>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</si>
  <si>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</si>
  <si>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</si>
  <si>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</si>
  <si>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</si>
  <si>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</si>
  <si>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</si>
  <si>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</si>
  <si>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</si>
  <si>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</si>
  <si>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</si>
  <si>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</si>
  <si>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</si>
  <si>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</si>
  <si>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</si>
  <si>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</si>
  <si>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</si>
  <si>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</si>
  <si>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</si>
  <si>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</si>
  <si>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</si>
  <si>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</si>
  <si>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</si>
  <si>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</si>
  <si>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</si>
  <si>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</si>
  <si>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</si>
  <si>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</si>
  <si>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</si>
  <si>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</si>
  <si>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</si>
  <si>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</si>
  <si>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</si>
  <si>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</si>
  <si>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</si>
  <si>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</si>
  <si>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</si>
  <si>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</si>
  <si>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</si>
  <si>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</si>
  <si>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</si>
  <si>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</si>
  <si>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</si>
  <si>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</si>
  <si>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</si>
  <si>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</si>
  <si>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</si>
  <si>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</si>
  <si>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</si>
  <si>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</si>
  <si>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</si>
  <si>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</si>
  <si>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</si>
  <si>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</si>
  <si>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</si>
  <si>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</si>
  <si>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</si>
  <si>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</si>
  <si>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</si>
  <si>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</si>
  <si>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</si>
  <si>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</si>
  <si>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</si>
  <si>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</si>
  <si>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</si>
  <si>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</si>
  <si>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</si>
  <si>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</si>
  <si>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</si>
  <si>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</si>
  <si>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</si>
  <si>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</si>
  <si>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</si>
  <si>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</si>
  <si>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</si>
  <si>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</si>
  <si>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</si>
  <si>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</si>
  <si>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</si>
  <si>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</si>
  <si>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</si>
  <si>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</si>
  <si>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</si>
  <si>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</si>
  <si>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</si>
  <si>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</si>
  <si>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</si>
  <si>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</si>
  <si>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</si>
  <si>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</si>
  <si>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</si>
  <si>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</si>
  <si>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</si>
  <si>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</si>
  <si>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</si>
  <si>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</si>
  <si>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</si>
  <si>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</si>
  <si>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</si>
  <si>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</si>
  <si>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</si>
  <si>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</si>
  <si>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</si>
  <si>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</si>
  <si>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</si>
  <si>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</si>
  <si>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</si>
  <si>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</si>
  <si>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</si>
  <si>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</si>
  <si>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</si>
  <si>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</si>
  <si>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</si>
  <si>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</si>
  <si>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</si>
  <si>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</si>
  <si>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</si>
  <si>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</si>
  <si>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</si>
  <si>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</si>
  <si>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</si>
  <si>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</si>
  <si>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</si>
  <si>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</si>
  <si>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</si>
  <si>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</si>
  <si>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</si>
  <si>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</si>
  <si>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</si>
  <si>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</si>
  <si>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</si>
  <si>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</si>
  <si>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</si>
  <si>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</si>
  <si>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</si>
  <si>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</si>
  <si>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</si>
  <si>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</si>
  <si>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</si>
  <si>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</si>
  <si>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</si>
  <si>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</si>
  <si>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</si>
  <si>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</si>
  <si>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</si>
  <si>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</si>
  <si>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</si>
  <si>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</si>
  <si>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</si>
  <si>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</si>
  <si>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</si>
  <si>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</si>
  <si>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</si>
  <si>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</si>
  <si>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</si>
  <si>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</si>
  <si>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</si>
  <si>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</si>
  <si>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</si>
  <si>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</si>
  <si>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</si>
  <si>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</si>
  <si>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</si>
  <si>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</si>
  <si>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</si>
  <si>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</si>
  <si>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</si>
  <si>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</si>
  <si>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</si>
  <si>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</si>
  <si>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</si>
  <si>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</si>
  <si>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</si>
  <si>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</si>
  <si>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</si>
  <si>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</si>
  <si>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</si>
  <si>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</si>
  <si>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</si>
  <si>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</si>
  <si>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</si>
  <si>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</si>
  <si>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</si>
  <si>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</si>
  <si>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</si>
  <si>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</si>
  <si>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</si>
  <si>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</si>
  <si>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</si>
  <si>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</si>
  <si>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</si>
  <si>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</si>
  <si>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</si>
  <si>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</si>
  <si>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</si>
  <si>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</si>
  <si>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</si>
  <si>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</si>
  <si>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</si>
  <si>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</si>
  <si>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</si>
  <si>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</si>
  <si>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</si>
  <si>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</si>
  <si>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</si>
  <si>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</si>
  <si>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</si>
  <si>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</si>
  <si>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</si>
  <si>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</si>
  <si>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</si>
  <si>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</si>
  <si>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</si>
  <si>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</si>
  <si>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</si>
  <si>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</si>
  <si>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</si>
  <si>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</si>
  <si>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</si>
  <si>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</si>
  <si>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</si>
  <si>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</si>
  <si>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</si>
  <si>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</si>
  <si>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</si>
  <si>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</si>
  <si>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</si>
  <si>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</si>
  <si>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</si>
  <si>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</si>
  <si>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</si>
  <si>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</si>
  <si>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</si>
  <si>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</si>
  <si>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</si>
  <si>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</si>
  <si>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</si>
  <si>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</si>
  <si>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</si>
  <si>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</si>
  <si>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</si>
  <si>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</si>
  <si>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</si>
  <si>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</si>
  <si>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</si>
  <si>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</si>
  <si>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</si>
  <si>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</si>
  <si>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</si>
  <si>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</si>
  <si>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</si>
  <si>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</si>
  <si>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</si>
  <si>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</si>
  <si>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</si>
  <si>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</si>
  <si>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</si>
  <si>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</si>
  <si>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</si>
  <si>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</si>
  <si>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</si>
  <si>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</si>
  <si>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</si>
  <si>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</si>
  <si>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</si>
  <si>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</si>
  <si>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</si>
  <si>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</si>
  <si>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</si>
  <si>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</si>
  <si>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</si>
  <si>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</si>
  <si>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</si>
  <si>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</si>
  <si>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</si>
  <si>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</si>
  <si>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</si>
  <si>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</si>
  <si>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</si>
  <si>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</si>
  <si>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</si>
  <si>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</si>
  <si>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</si>
  <si>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</si>
  <si>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</si>
  <si>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</si>
  <si>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</si>
  <si>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</si>
  <si>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</si>
  <si>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</si>
  <si>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</si>
  <si>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</si>
  <si>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</si>
  <si>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</si>
  <si>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</si>
  <si>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</si>
  <si>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</si>
  <si>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</si>
  <si>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</si>
  <si>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</si>
  <si>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</si>
  <si>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</si>
  <si>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</si>
  <si>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</si>
  <si>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</si>
  <si>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</si>
  <si>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</si>
  <si>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</si>
  <si>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</si>
  <si>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</si>
  <si>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</si>
  <si>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</si>
  <si>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</si>
  <si>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</si>
  <si>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</si>
  <si>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</si>
  <si>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</si>
  <si>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</si>
  <si>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</si>
  <si>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</si>
  <si>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</si>
  <si>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</si>
  <si>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</si>
  <si>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</si>
  <si>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</si>
  <si>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</si>
  <si>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</si>
  <si>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</si>
  <si>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</si>
  <si>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</si>
  <si>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</si>
  <si>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</si>
  <si>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</si>
  <si>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</si>
  <si>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</si>
  <si>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</si>
  <si>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</si>
  <si>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</si>
  <si>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</si>
  <si>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</si>
  <si>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</si>
  <si>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</si>
  <si>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</si>
  <si>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</si>
  <si>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</si>
  <si>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</si>
  <si>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</si>
  <si>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</si>
  <si>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</si>
  <si>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</si>
  <si>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</si>
  <si>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</si>
  <si>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</si>
  <si>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</si>
  <si>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</si>
  <si>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</si>
  <si>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</si>
  <si>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</si>
  <si>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</si>
  <si>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</si>
  <si>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</si>
  <si>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</si>
  <si>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</si>
  <si>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</si>
  <si>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</si>
  <si>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</si>
  <si>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</si>
  <si>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</si>
  <si>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</si>
  <si>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</si>
  <si>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</si>
  <si>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</si>
  <si>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</si>
  <si>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</si>
  <si>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</si>
  <si>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</si>
  <si>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</si>
  <si>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</si>
  <si>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</si>
  <si>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</si>
  <si>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</si>
  <si>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</si>
  <si>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</si>
  <si>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</si>
  <si>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</si>
  <si>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</si>
  <si>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</si>
  <si>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</si>
  <si>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</si>
  <si>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</si>
  <si>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</si>
  <si>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</si>
  <si>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</si>
  <si>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</si>
  <si>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</si>
  <si>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</si>
  <si>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</si>
  <si>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</si>
  <si>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</si>
  <si>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</si>
  <si>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</si>
  <si>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</si>
  <si>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</si>
  <si>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</si>
  <si>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</si>
  <si>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</si>
  <si>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</si>
  <si>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</si>
  <si>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</si>
  <si>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</si>
  <si>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</si>
  <si>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</si>
  <si>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</si>
  <si>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</si>
  <si>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</si>
  <si>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</si>
  <si>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</si>
  <si>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</si>
  <si>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</si>
  <si>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</si>
  <si>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</si>
  <si>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</si>
  <si>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</si>
  <si>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</si>
  <si>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</si>
  <si>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</si>
  <si>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</si>
  <si>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</si>
  <si>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</si>
  <si>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</si>
  <si>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</si>
  <si>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</si>
  <si>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</si>
  <si>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</si>
  <si>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</si>
  <si>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</si>
  <si>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</si>
  <si>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</si>
  <si>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</si>
  <si>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</si>
  <si>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</si>
  <si>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</si>
  <si>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</si>
  <si>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</si>
  <si>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</si>
  <si>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</si>
  <si>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</si>
  <si>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</si>
  <si>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</si>
  <si>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</si>
  <si>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</si>
  <si>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</si>
  <si>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</si>
  <si>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</si>
  <si>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</si>
  <si>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</si>
  <si>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</si>
  <si>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</si>
  <si>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</si>
  <si>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</si>
  <si>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</si>
  <si>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</si>
  <si>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</si>
  <si>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</si>
  <si>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</si>
  <si>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</si>
  <si>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</si>
  <si>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</si>
  <si>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</si>
  <si>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</si>
  <si>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</si>
  <si>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</si>
  <si>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</si>
  <si>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</si>
  <si>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</si>
  <si>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</si>
  <si>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</si>
  <si>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</si>
  <si>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</si>
  <si>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</si>
  <si>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</si>
  <si>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</si>
  <si>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</si>
  <si>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</si>
  <si>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</si>
  <si>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</si>
  <si>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</si>
  <si>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</si>
  <si>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</si>
  <si>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</si>
  <si>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</si>
  <si>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</si>
  <si>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</si>
  <si>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</si>
  <si>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</si>
  <si>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</si>
  <si>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</si>
  <si>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</si>
  <si>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</si>
  <si>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</si>
  <si>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</si>
  <si>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</si>
  <si>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</si>
  <si>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</si>
  <si>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</si>
  <si>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</si>
  <si>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</si>
  <si>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</si>
  <si>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</si>
  <si>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</si>
  <si>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</si>
  <si>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</si>
  <si>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</si>
  <si>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</si>
  <si>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</si>
  <si>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</si>
  <si>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</si>
  <si>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</si>
  <si>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</si>
  <si>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</si>
  <si>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</si>
  <si>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</si>
  <si>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</si>
  <si>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</si>
  <si>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</si>
  <si>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</si>
  <si>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</si>
  <si>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</si>
  <si>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</si>
  <si>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</si>
  <si>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</si>
  <si>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</si>
  <si>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</si>
  <si>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</si>
  <si>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</si>
  <si>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</si>
  <si>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</si>
  <si>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</si>
  <si>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</si>
  <si>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</si>
  <si>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</si>
  <si>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</si>
  <si>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</si>
  <si>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</si>
  <si>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</si>
  <si>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</si>
  <si>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</si>
  <si>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</si>
  <si>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</si>
  <si>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</si>
  <si>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</si>
  <si>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</si>
  <si>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</si>
  <si>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</si>
  <si>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</si>
  <si>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</si>
  <si>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</si>
  <si>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</si>
  <si>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</si>
  <si>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</si>
  <si>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</si>
  <si>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</si>
  <si>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</si>
  <si>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</si>
  <si>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</si>
  <si>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</si>
  <si>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</si>
  <si>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</si>
  <si>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</si>
  <si>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</si>
  <si>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</si>
  <si>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</si>
  <si>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</si>
  <si>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</si>
  <si>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</si>
  <si>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</si>
  <si>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</si>
  <si>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</si>
  <si>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</si>
  <si>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</si>
  <si>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</si>
  <si>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</si>
  <si>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</si>
  <si>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</si>
  <si>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</si>
  <si>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</si>
  <si>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</si>
  <si>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</si>
  <si>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</si>
  <si>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</si>
  <si>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</si>
  <si>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</si>
  <si>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</si>
  <si>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</si>
  <si>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</si>
  <si>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</si>
  <si>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</si>
  <si>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</si>
  <si>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</si>
  <si>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</si>
  <si>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</si>
  <si>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</si>
  <si>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</si>
  <si>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</si>
  <si>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</si>
  <si>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</si>
  <si>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</si>
  <si>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</si>
  <si>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</si>
  <si>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</si>
  <si>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</si>
  <si>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</si>
  <si>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</si>
  <si>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</si>
  <si>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</si>
  <si>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</si>
  <si>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</si>
  <si>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</si>
  <si>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</si>
  <si>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</si>
  <si>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</si>
  <si>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</si>
  <si>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</si>
  <si>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</si>
  <si>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</si>
  <si>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</si>
  <si>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</si>
  <si>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</si>
  <si>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</si>
  <si>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</si>
  <si>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</si>
  <si>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</si>
  <si>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</si>
  <si>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</si>
  <si>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</si>
  <si>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</si>
  <si>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</si>
  <si>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</si>
  <si>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</si>
  <si>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</si>
  <si>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</si>
  <si>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</si>
  <si>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</si>
  <si>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</si>
  <si>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</si>
  <si>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</si>
  <si>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</si>
  <si>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</si>
  <si>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</si>
  <si>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</si>
  <si>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</si>
  <si>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</si>
  <si>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</si>
  <si>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</si>
  <si>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</si>
  <si>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</si>
  <si>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</si>
  <si>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</si>
  <si>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</si>
  <si>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</si>
  <si>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</si>
  <si>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</si>
  <si>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</si>
  <si>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</si>
  <si>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</si>
  <si>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</si>
  <si>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</si>
  <si>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</si>
  <si>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</si>
  <si>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</si>
  <si>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</si>
  <si>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</si>
  <si>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</si>
  <si>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</si>
  <si>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</si>
  <si>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</si>
  <si>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</si>
  <si>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</si>
  <si>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</si>
  <si>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</si>
  <si>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</si>
  <si>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</si>
  <si>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</si>
  <si>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</si>
  <si>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</si>
  <si>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</si>
  <si>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</si>
  <si>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</si>
  <si>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</si>
  <si>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</si>
  <si>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</si>
  <si>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</si>
  <si>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</si>
  <si>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</si>
  <si>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</si>
  <si>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</si>
  <si>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</si>
  <si>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</si>
  <si>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</si>
  <si>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</si>
  <si>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</si>
  <si>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</si>
  <si>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</si>
  <si>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</si>
  <si>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</si>
  <si>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</si>
  <si>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</si>
  <si>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</si>
  <si>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</si>
  <si>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</si>
  <si>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</si>
  <si>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</si>
  <si>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</si>
  <si>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</si>
  <si>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</si>
  <si>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</si>
  <si>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</si>
  <si>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</si>
  <si>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</si>
  <si>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</si>
  <si>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</si>
  <si>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</si>
  <si>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</si>
  <si>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</si>
  <si>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</si>
  <si>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</si>
  <si>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</si>
  <si>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</si>
  <si>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</si>
  <si>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</si>
  <si>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</si>
  <si>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</si>
  <si>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</si>
  <si>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</si>
  <si>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</si>
  <si>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</si>
  <si>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</si>
  <si>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</si>
  <si>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</si>
  <si>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</si>
  <si>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</si>
  <si>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</si>
  <si>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</si>
  <si>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</si>
  <si>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</si>
  <si>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</si>
  <si>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</si>
  <si>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</si>
  <si>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</si>
  <si>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</si>
  <si>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</si>
  <si>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</si>
  <si>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</si>
  <si>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</si>
  <si>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</si>
  <si>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</si>
  <si>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</si>
  <si>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</si>
  <si>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</si>
  <si>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</si>
  <si>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</si>
  <si>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</si>
  <si>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</si>
  <si>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</si>
  <si>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</si>
  <si>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</si>
  <si>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</si>
  <si>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</si>
  <si>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</si>
  <si>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</si>
  <si>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</si>
  <si>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</si>
  <si>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</si>
  <si>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</si>
  <si>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</si>
  <si>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</si>
  <si>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</si>
  <si>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</si>
  <si>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</si>
  <si>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</si>
  <si>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</si>
  <si>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</si>
  <si>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</si>
  <si>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</si>
  <si>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</si>
  <si>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</si>
  <si>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</si>
  <si>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</si>
  <si>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</si>
  <si>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</si>
  <si>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</si>
  <si>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</si>
  <si>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</si>
  <si>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</si>
  <si>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</si>
  <si>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</si>
  <si>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</si>
  <si>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</si>
  <si>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</si>
  <si>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</si>
  <si>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</si>
  <si>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</si>
  <si>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</si>
  <si>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</si>
  <si>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</si>
  <si>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</si>
  <si>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</si>
  <si>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</si>
  <si>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</si>
  <si>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</si>
  <si>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</si>
  <si>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</si>
  <si>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</si>
  <si>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</si>
  <si>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</si>
  <si>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</si>
  <si>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</si>
  <si>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</si>
  <si>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</si>
  <si>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</si>
  <si>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</si>
  <si>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</si>
  <si>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</si>
  <si>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</si>
  <si>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</si>
  <si>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</si>
  <si>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</si>
  <si>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</si>
  <si>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</si>
  <si>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</si>
  <si>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</si>
  <si>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</si>
  <si>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</si>
  <si>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</si>
  <si>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</si>
  <si>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</si>
  <si>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</si>
  <si>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</si>
  <si>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</si>
  <si>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</si>
  <si>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</si>
  <si>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</si>
  <si>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</si>
  <si>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</si>
  <si>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</si>
  <si>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</si>
  <si>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</si>
  <si>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</si>
  <si>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</si>
  <si>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</si>
  <si>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</si>
  <si>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</si>
  <si>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</si>
  <si>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</si>
  <si>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</si>
  <si>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</si>
  <si>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</si>
  <si>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</si>
  <si>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</si>
  <si>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</si>
  <si>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</si>
  <si>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</si>
  <si>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</si>
  <si>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</si>
  <si>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</si>
  <si>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</si>
  <si>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</si>
  <si>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</si>
  <si>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</si>
  <si>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</si>
  <si>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</si>
  <si>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</si>
  <si>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</si>
  <si>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</si>
  <si>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</si>
  <si>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</si>
  <si>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</si>
  <si>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</si>
  <si>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</si>
  <si>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</si>
  <si>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</si>
  <si>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</si>
  <si>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</si>
  <si>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</si>
  <si>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</si>
  <si>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</si>
  <si>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</si>
  <si>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</si>
  <si>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</si>
  <si>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</si>
  <si>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</si>
  <si>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</si>
  <si>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</si>
  <si>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</si>
  <si>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</si>
  <si>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</si>
  <si>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</si>
  <si>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</si>
  <si>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</si>
  <si>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</si>
  <si>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</si>
  <si>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</si>
  <si>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</si>
  <si>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</si>
  <si>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</si>
  <si>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</si>
  <si>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</si>
  <si>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</si>
  <si>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</si>
  <si>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</si>
  <si>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</si>
  <si>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</si>
  <si>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</si>
  <si>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</si>
  <si>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</si>
  <si>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</si>
  <si>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</si>
  <si>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</si>
  <si>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</si>
  <si>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</si>
  <si>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</si>
  <si>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</si>
  <si>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</si>
  <si>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</si>
  <si>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</si>
  <si>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</si>
  <si>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</si>
  <si>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</si>
  <si>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</si>
  <si>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</si>
  <si>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</si>
  <si>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</si>
  <si>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</si>
  <si>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</si>
  <si>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</si>
  <si>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</si>
  <si>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</si>
  <si>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</si>
  <si>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</si>
  <si>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</si>
  <si>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</si>
  <si>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</si>
  <si>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</si>
  <si>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</si>
  <si>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</si>
  <si>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</si>
  <si>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</si>
  <si>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</si>
  <si>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</si>
  <si>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</si>
  <si>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</si>
  <si>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</si>
  <si>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</si>
  <si>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</si>
  <si>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</si>
  <si>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</si>
  <si>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</si>
  <si>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</si>
  <si>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</si>
  <si>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</si>
  <si>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</si>
  <si>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</si>
  <si>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</si>
  <si>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</si>
  <si>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</si>
  <si>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</si>
  <si>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</si>
  <si>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</si>
  <si>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</si>
  <si>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</si>
  <si>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</si>
  <si>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</si>
  <si>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</si>
  <si>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</si>
  <si>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</si>
  <si>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</si>
  <si>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</si>
  <si>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</si>
  <si>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</si>
  <si>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</si>
  <si>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</si>
  <si>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</si>
  <si>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</si>
  <si>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</si>
  <si>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</si>
  <si>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</si>
  <si>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</si>
  <si>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</si>
  <si>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</si>
  <si>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</si>
  <si>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</si>
  <si>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</si>
  <si>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</si>
  <si>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</si>
  <si>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</si>
  <si>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</si>
  <si>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</si>
  <si>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</si>
  <si>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</si>
  <si>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</si>
  <si>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</si>
  <si>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</si>
  <si>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</si>
  <si>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</si>
  <si>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</si>
  <si>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</si>
  <si>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</si>
  <si>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</si>
  <si>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</si>
  <si>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</si>
  <si>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</si>
  <si>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</si>
  <si>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</si>
  <si>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</si>
  <si>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</si>
  <si>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</si>
  <si>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</si>
  <si>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</si>
  <si>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</si>
  <si>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</si>
  <si>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</si>
  <si>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</si>
  <si>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</si>
  <si>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</si>
  <si>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</si>
  <si>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</si>
  <si>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</si>
  <si>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</si>
  <si>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</si>
  <si>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</si>
  <si>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</si>
  <si>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</si>
  <si>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</si>
  <si>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</si>
  <si>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</si>
  <si>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</si>
  <si>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</si>
  <si>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</si>
  <si>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</si>
  <si>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</si>
  <si>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</si>
  <si>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</si>
  <si>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</si>
  <si>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</si>
  <si>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</si>
  <si>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</si>
  <si>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</si>
  <si>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</si>
  <si>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</si>
  <si>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</si>
  <si>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</si>
  <si>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</si>
  <si>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</si>
  <si>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</si>
  <si>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</si>
  <si>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</si>
  <si>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</si>
  <si>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</si>
  <si>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</si>
  <si>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</si>
  <si>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</si>
  <si>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</si>
  <si>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</si>
  <si>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</si>
  <si>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</si>
  <si>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</si>
  <si>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</si>
  <si>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</si>
  <si>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</si>
  <si>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</si>
  <si>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</si>
  <si>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</si>
  <si>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</si>
  <si>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</si>
  <si>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</si>
  <si>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</si>
  <si>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</si>
  <si>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</si>
  <si>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</si>
  <si>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</si>
  <si>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</si>
  <si>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</si>
  <si>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</si>
  <si>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</si>
  <si>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</si>
  <si>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</si>
  <si>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</si>
  <si>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</si>
  <si>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</si>
  <si>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</si>
  <si>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</si>
  <si>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</si>
  <si>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</si>
  <si>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</si>
  <si>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</si>
  <si>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</si>
  <si>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</si>
  <si>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</si>
  <si>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</si>
  <si>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</si>
  <si>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</si>
  <si>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</si>
  <si>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</si>
  <si>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</si>
  <si>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</si>
  <si>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</si>
  <si>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</si>
  <si>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</si>
  <si>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</si>
  <si>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</si>
  <si>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</si>
  <si>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</si>
  <si>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</si>
  <si>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</si>
  <si>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</si>
  <si>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</si>
  <si>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</si>
  <si>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</si>
  <si>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</si>
  <si>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</si>
  <si>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</si>
  <si>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</si>
  <si>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</si>
  <si>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</si>
  <si>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</si>
  <si>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</si>
  <si>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</si>
  <si>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</si>
  <si>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</si>
  <si>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</si>
  <si>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</si>
  <si>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</si>
  <si>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</si>
  <si>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</si>
  <si>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</si>
  <si>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</si>
  <si>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</si>
  <si>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</si>
  <si>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</si>
  <si>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</si>
  <si>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</si>
  <si>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</si>
  <si>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</si>
  <si>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</si>
  <si>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</si>
  <si>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</si>
  <si>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</si>
  <si>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</si>
  <si>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</si>
  <si>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</si>
  <si>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</si>
  <si>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</si>
  <si>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</si>
  <si>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</si>
  <si>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</si>
  <si>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</si>
  <si>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</si>
  <si>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</si>
  <si>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</si>
  <si>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</si>
  <si>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</si>
  <si>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</si>
  <si>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</si>
  <si>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</si>
  <si>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</si>
  <si>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</si>
  <si>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</si>
  <si>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</si>
  <si>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</si>
  <si>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</si>
  <si>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</si>
  <si>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</si>
  <si>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</si>
  <si>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</si>
  <si>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</si>
  <si>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</si>
  <si>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</si>
  <si>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</si>
  <si>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</si>
  <si>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</si>
  <si>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</si>
  <si>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</si>
  <si>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</si>
  <si>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</si>
  <si>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</si>
  <si>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</si>
  <si>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</si>
  <si>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</si>
  <si>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</si>
  <si>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</si>
  <si>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</si>
  <si>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</si>
  <si>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</si>
  <si>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</si>
  <si>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</si>
  <si>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</si>
  <si>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</si>
  <si>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</si>
  <si>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</si>
  <si>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</si>
  <si>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</si>
  <si>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</si>
  <si>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</si>
  <si>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</si>
  <si>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</si>
  <si>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</si>
  <si>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</si>
  <si>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</si>
  <si>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</si>
  <si>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</si>
  <si>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</si>
  <si>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</si>
  <si>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</si>
  <si>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</si>
  <si>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</si>
  <si>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</si>
  <si>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</si>
  <si>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</si>
  <si>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</si>
  <si>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</si>
  <si>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</si>
  <si>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</si>
  <si>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</si>
  <si>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</si>
  <si>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</si>
  <si>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</si>
  <si>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</si>
  <si>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</si>
  <si>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</si>
  <si>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</si>
  <si>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</si>
  <si>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</si>
  <si>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</si>
  <si>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</si>
  <si>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</si>
  <si>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</si>
  <si>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</si>
  <si>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</si>
  <si>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</si>
  <si>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</si>
  <si>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</si>
  <si>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</si>
  <si>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</si>
  <si>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</si>
  <si>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</si>
  <si>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</si>
  <si>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</si>
  <si>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</si>
  <si>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</si>
  <si>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</si>
  <si>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</si>
  <si>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</si>
  <si>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</si>
  <si>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</si>
  <si>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</si>
  <si>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</si>
  <si>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</si>
  <si>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</si>
  <si>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</si>
  <si>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</si>
  <si>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</si>
  <si>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</si>
  <si>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</si>
  <si>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</si>
  <si>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</si>
  <si>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</si>
  <si>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</si>
  <si>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</si>
  <si>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</si>
  <si>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</si>
  <si>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</si>
  <si>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</si>
  <si>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</si>
  <si>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</si>
  <si>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</si>
  <si>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</si>
  <si>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</si>
  <si>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</si>
  <si>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</si>
  <si>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</si>
  <si>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</si>
  <si>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</si>
  <si>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</si>
  <si>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</si>
  <si>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</si>
  <si>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</si>
  <si>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</si>
  <si>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</si>
  <si>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</si>
  <si>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</si>
  <si>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</si>
  <si>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</si>
  <si>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</si>
  <si>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</si>
  <si>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</si>
  <si>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</si>
  <si>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</si>
  <si>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</si>
  <si>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</si>
  <si>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</si>
  <si>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</si>
  <si>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</si>
  <si>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</si>
  <si>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</si>
  <si>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</si>
  <si>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</si>
  <si>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</si>
  <si>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</si>
  <si>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</si>
  <si>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</si>
  <si>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</si>
  <si>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</si>
  <si>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</si>
  <si>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</si>
  <si>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</si>
  <si>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</si>
  <si>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</si>
  <si>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</si>
  <si>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</si>
  <si>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</si>
  <si>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</si>
  <si>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</si>
  <si>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</si>
  <si>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</si>
  <si>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</si>
  <si>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</si>
  <si>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</si>
  <si>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</si>
  <si>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</si>
  <si>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</si>
  <si>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</si>
  <si>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</si>
  <si>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</si>
  <si>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</si>
  <si>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</si>
  <si>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</si>
  <si>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</si>
  <si>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</si>
  <si>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</si>
  <si>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</si>
  <si>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</si>
  <si>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</si>
  <si>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</si>
  <si>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</si>
  <si>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</si>
  <si>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</si>
  <si>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</si>
  <si>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</si>
  <si>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</si>
  <si>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</si>
  <si>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</si>
  <si>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</si>
  <si>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</si>
  <si>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</si>
  <si>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</si>
  <si>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</si>
  <si>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</si>
  <si>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</si>
  <si>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</si>
  <si>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</si>
  <si>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</si>
  <si>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</si>
  <si>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</si>
  <si>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</si>
  <si>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</si>
  <si>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</si>
  <si>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</si>
  <si>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</si>
  <si>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</si>
  <si>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</si>
  <si>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</si>
  <si>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</si>
  <si>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</si>
  <si>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</si>
  <si>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</si>
  <si>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</si>
  <si>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</si>
  <si>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</si>
  <si>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</si>
  <si>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</si>
  <si>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</si>
  <si>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</si>
  <si>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</si>
  <si>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</si>
  <si>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</si>
  <si>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</si>
  <si>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</si>
  <si>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</si>
  <si>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</si>
  <si>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</si>
  <si>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</si>
  <si>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</si>
  <si>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</si>
  <si>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</si>
  <si>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</si>
  <si>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</si>
  <si>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</si>
  <si>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</si>
  <si>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</si>
  <si>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</si>
  <si>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</si>
  <si>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</si>
  <si>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</si>
  <si>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</si>
  <si>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</si>
  <si>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</si>
  <si>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</si>
  <si>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</si>
  <si>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</si>
  <si>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</si>
  <si>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</si>
  <si>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</si>
  <si>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</si>
  <si>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</si>
  <si>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</si>
  <si>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</si>
  <si>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</si>
  <si>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</si>
  <si>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</si>
  <si>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</si>
  <si>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</si>
  <si>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</si>
  <si>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</si>
  <si>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</si>
  <si>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</si>
  <si>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</si>
  <si>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</si>
  <si>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</si>
  <si>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</si>
  <si>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</si>
  <si>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</si>
  <si>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</si>
  <si>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</si>
  <si>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</si>
  <si>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</si>
  <si>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</si>
  <si>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</si>
  <si>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</si>
  <si>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</si>
  <si>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</si>
  <si>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</si>
  <si>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</si>
  <si>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</si>
  <si>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</si>
  <si>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</si>
  <si>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</si>
  <si>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</si>
  <si>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</si>
  <si>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</si>
  <si>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</si>
  <si>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</si>
  <si>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</si>
  <si>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</si>
  <si>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</si>
  <si>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</si>
  <si>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</si>
  <si>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</si>
  <si>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</si>
  <si>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</si>
  <si>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</si>
  <si>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</si>
  <si>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</si>
  <si>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</si>
  <si>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</si>
  <si>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</si>
  <si>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</si>
  <si>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</si>
  <si>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</si>
  <si>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</si>
  <si>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</si>
  <si>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</si>
  <si>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</si>
  <si>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</si>
  <si>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</si>
  <si>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</si>
  <si>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</si>
  <si>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</si>
  <si>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</si>
  <si>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</si>
  <si>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</si>
  <si>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</si>
  <si>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</si>
  <si>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</si>
  <si>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</si>
  <si>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</si>
  <si>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</si>
  <si>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</si>
  <si>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</si>
  <si>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</si>
  <si>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</si>
  <si>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</si>
  <si>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</si>
  <si>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</si>
  <si>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</si>
  <si>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</si>
  <si>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</si>
  <si>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</si>
  <si>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</si>
  <si>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</si>
  <si>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</si>
  <si>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</si>
  <si>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</si>
  <si>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</si>
  <si>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</si>
  <si>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</si>
  <si>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</si>
  <si>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</si>
  <si>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</si>
  <si>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</si>
  <si>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</si>
  <si>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</si>
  <si>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</si>
  <si>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</si>
  <si>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</si>
  <si>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</si>
  <si>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</si>
  <si>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</si>
  <si>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</si>
  <si>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</si>
  <si>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</si>
  <si>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</si>
  <si>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</si>
  <si>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</si>
  <si>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</si>
  <si>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</si>
  <si>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</si>
  <si>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</si>
  <si>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</si>
  <si>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</si>
  <si>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</si>
  <si>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</si>
  <si>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</si>
  <si>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</si>
  <si>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</si>
  <si>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</si>
  <si>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</si>
  <si>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</si>
  <si>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</si>
  <si>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</si>
  <si>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</si>
  <si>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</si>
  <si>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</si>
  <si>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</si>
  <si>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</si>
  <si>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</si>
  <si>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</si>
  <si>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</si>
  <si>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</si>
  <si>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</si>
  <si>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</si>
  <si>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</si>
  <si>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</si>
  <si>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</si>
  <si>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</si>
  <si>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</si>
  <si>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</si>
  <si>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</si>
  <si>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</si>
  <si>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</si>
  <si>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</si>
  <si>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</si>
  <si>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</si>
  <si>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</si>
  <si>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</si>
  <si>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</si>
  <si>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</si>
  <si>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</si>
  <si>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</si>
  <si>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</si>
  <si>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</si>
  <si>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</si>
  <si>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</si>
  <si>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</si>
  <si>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</si>
  <si>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</si>
  <si>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</si>
  <si>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</si>
  <si>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</si>
  <si>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</si>
  <si>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</si>
  <si>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</si>
  <si>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</si>
  <si>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</si>
  <si>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</si>
  <si>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</si>
  <si>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</si>
  <si>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</si>
  <si>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</si>
  <si>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</si>
  <si>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</si>
  <si>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</si>
  <si>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</si>
  <si>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</si>
  <si>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</si>
  <si>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</si>
  <si>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</si>
  <si>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</si>
  <si>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</si>
  <si>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</si>
  <si>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</si>
  <si>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</si>
  <si>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</si>
  <si>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</si>
  <si>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</si>
  <si>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</si>
  <si>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</si>
  <si>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</si>
  <si>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</si>
  <si>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</si>
  <si>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</si>
  <si>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</si>
  <si>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</si>
  <si>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</si>
  <si>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</si>
  <si>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</si>
  <si>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</si>
  <si>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</si>
  <si>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</si>
  <si>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</si>
  <si>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</si>
  <si>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</si>
  <si>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</si>
  <si>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</si>
  <si>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</si>
  <si>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</si>
  <si>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</si>
  <si>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</si>
  <si>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</si>
  <si>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</si>
  <si>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</si>
  <si>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</si>
  <si>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</si>
  <si>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</si>
  <si>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</si>
  <si>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</si>
  <si>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</si>
  <si>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</si>
  <si>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</si>
  <si>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</si>
  <si>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</si>
  <si>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</si>
  <si>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</si>
  <si>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</si>
  <si>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</si>
  <si>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</si>
  <si>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</si>
  <si>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</si>
  <si>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</si>
  <si>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</si>
  <si>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</si>
  <si>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</si>
  <si>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</si>
  <si>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</si>
  <si>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</si>
  <si>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</si>
  <si>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</si>
  <si>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</si>
  <si>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</si>
  <si>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</si>
  <si>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</si>
  <si>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</si>
  <si>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</si>
  <si>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</si>
  <si>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</si>
  <si>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</si>
  <si>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</si>
  <si>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</si>
  <si>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</si>
  <si>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</si>
  <si>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</si>
  <si>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</si>
  <si>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</si>
  <si>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</si>
  <si>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</si>
  <si>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</si>
  <si>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</si>
  <si>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</si>
  <si>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</si>
  <si>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</si>
  <si>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</si>
  <si>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</si>
  <si>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</si>
  <si>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</si>
  <si>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</si>
  <si>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</si>
  <si>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</si>
  <si>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</si>
  <si>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</si>
  <si>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</si>
  <si>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</si>
  <si>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</si>
  <si>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</si>
  <si>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</si>
  <si>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</si>
  <si>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</si>
  <si>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</si>
  <si>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</si>
  <si>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</si>
  <si>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</si>
  <si>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</si>
  <si>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</si>
  <si>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</si>
  <si>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</si>
  <si>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</si>
  <si>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</si>
  <si>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</si>
  <si>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</si>
  <si>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</si>
  <si>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</si>
  <si>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</si>
  <si>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</si>
  <si>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</si>
  <si>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</si>
  <si>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</si>
  <si>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</si>
  <si>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</si>
  <si>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</si>
  <si>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</si>
  <si>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</si>
  <si>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</si>
  <si>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</si>
  <si>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</si>
  <si>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</si>
  <si>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</si>
  <si>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</si>
  <si>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</si>
  <si>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</si>
  <si>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</si>
  <si>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</si>
  <si>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</si>
  <si>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</si>
  <si>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</si>
  <si>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</si>
  <si>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</si>
  <si>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</si>
  <si>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</si>
  <si>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</si>
  <si>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</si>
  <si>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</si>
  <si>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</si>
  <si>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</si>
  <si>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</si>
  <si>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</si>
  <si>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</si>
  <si>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</si>
  <si>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</si>
  <si>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</si>
  <si>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</si>
  <si>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</si>
  <si>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</si>
  <si>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</si>
  <si>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</si>
  <si>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</si>
  <si>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</si>
  <si>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</si>
  <si>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</si>
  <si>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</si>
  <si>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</si>
  <si>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</si>
  <si>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</si>
  <si>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</si>
  <si>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</si>
  <si>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</si>
  <si>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</si>
  <si>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</si>
  <si>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</si>
  <si>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</si>
  <si>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</si>
  <si>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</si>
  <si>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</si>
  <si>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</si>
  <si>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</si>
  <si>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</si>
  <si>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</si>
  <si>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</si>
  <si>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</si>
  <si>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</si>
  <si>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</si>
  <si>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</si>
  <si>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</si>
  <si>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</si>
  <si>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</si>
  <si>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</si>
  <si>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</si>
  <si>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</si>
  <si>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</si>
  <si>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</si>
  <si>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</si>
  <si>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</si>
  <si>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</si>
  <si>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</si>
  <si>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</si>
  <si>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</si>
  <si>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</si>
  <si>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</si>
  <si>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</si>
  <si>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</si>
  <si>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</si>
  <si>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</si>
  <si>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</si>
  <si>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</si>
  <si>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</si>
  <si>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</si>
  <si>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</si>
  <si>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</si>
  <si>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</si>
  <si>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</si>
  <si>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</si>
  <si>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</si>
  <si>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</si>
  <si>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</si>
  <si>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</si>
  <si>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</si>
  <si>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</si>
  <si>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</si>
  <si>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</si>
  <si>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</si>
  <si>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</si>
  <si>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</si>
  <si>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</si>
  <si>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</si>
  <si>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</si>
  <si>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</si>
  <si>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</si>
  <si>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</si>
  <si>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</si>
  <si>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</si>
  <si>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</si>
  <si>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</si>
  <si>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</si>
  <si>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</si>
  <si>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</si>
  <si>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</si>
  <si>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</si>
  <si>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</si>
  <si>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</si>
  <si>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</si>
  <si>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</si>
  <si>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</si>
  <si>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</si>
  <si>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</si>
  <si>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</si>
  <si>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</si>
  <si>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</si>
  <si>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</si>
  <si>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</si>
  <si>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</si>
  <si>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</si>
  <si>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</si>
  <si>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</si>
  <si>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</si>
  <si>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</si>
  <si>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</si>
  <si>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</si>
  <si>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</si>
  <si>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</si>
  <si>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</si>
  <si>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</si>
  <si>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</si>
  <si>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</si>
  <si>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</si>
  <si>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</si>
  <si>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</si>
  <si>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</si>
  <si>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</si>
  <si>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</si>
  <si>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</si>
  <si>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</si>
  <si>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</si>
  <si>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</si>
  <si>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</si>
  <si>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</si>
  <si>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</si>
  <si>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</si>
  <si>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</si>
  <si>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</si>
  <si>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</si>
  <si>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</si>
  <si>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</si>
  <si>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</si>
  <si>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</si>
  <si>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</si>
  <si>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</si>
  <si>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</si>
  <si>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</si>
  <si>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</si>
  <si>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</si>
  <si>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</si>
  <si>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</si>
  <si>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</si>
  <si>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</si>
  <si>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</si>
  <si>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</si>
  <si>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</si>
  <si>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</si>
  <si>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</si>
  <si>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</si>
  <si>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</si>
  <si>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</si>
  <si>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</si>
  <si>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</si>
  <si>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</si>
  <si>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</si>
  <si>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</si>
  <si>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</si>
  <si>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</si>
  <si>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</si>
  <si>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</si>
  <si>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</si>
  <si>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</si>
  <si>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</si>
  <si>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</si>
  <si>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</si>
  <si>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</si>
  <si>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</si>
  <si>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</si>
  <si>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</si>
  <si>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</si>
  <si>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</si>
  <si>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</si>
  <si>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</si>
  <si>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</si>
  <si>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</si>
  <si>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</si>
  <si>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</si>
  <si>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</si>
  <si>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</si>
  <si>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</si>
  <si>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</si>
  <si>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</si>
  <si>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</si>
  <si>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</si>
  <si>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</si>
  <si>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</si>
  <si>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</si>
  <si>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</si>
  <si>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</si>
  <si>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</si>
  <si>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</si>
  <si>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</si>
  <si>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</si>
  <si>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</si>
  <si>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</si>
  <si>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</si>
  <si>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</si>
  <si>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</si>
  <si>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</si>
  <si>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</si>
  <si>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</si>
  <si>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</si>
  <si>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</si>
  <si>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</si>
  <si>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</si>
  <si>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</si>
  <si>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</si>
  <si>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</si>
  <si>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</si>
  <si>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</si>
  <si>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</si>
  <si>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</si>
  <si>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</si>
  <si>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</si>
  <si>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</si>
  <si>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</si>
  <si>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</si>
  <si>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</si>
  <si>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</si>
  <si>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</si>
  <si>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</si>
  <si>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</si>
  <si>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</si>
  <si>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</si>
  <si>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</si>
  <si>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</si>
  <si>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</si>
  <si>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</si>
  <si>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</si>
  <si>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</si>
  <si>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</si>
  <si>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</si>
  <si>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</si>
  <si>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</si>
  <si>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</si>
  <si>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</si>
  <si>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</si>
  <si>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</si>
  <si>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</si>
  <si>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</si>
  <si>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</si>
  <si>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</si>
  <si>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</si>
  <si>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</si>
  <si>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</si>
  <si>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</si>
  <si>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</si>
  <si>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</si>
  <si>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</si>
  <si>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</si>
  <si>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</si>
  <si>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</si>
  <si>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</si>
  <si>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</si>
  <si>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</si>
  <si>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</si>
  <si>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</si>
  <si>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</si>
  <si>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</si>
  <si>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</si>
  <si>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</si>
  <si>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</si>
  <si>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</si>
  <si>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</si>
  <si>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</si>
  <si>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</si>
  <si>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</si>
  <si>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</si>
  <si>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</si>
  <si>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</si>
  <si>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</si>
  <si>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</si>
  <si>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</si>
  <si>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</si>
  <si>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</si>
  <si>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</si>
  <si>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</si>
  <si>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</si>
  <si>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</si>
  <si>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</si>
  <si>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</si>
  <si>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</si>
  <si>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</si>
  <si>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</si>
  <si>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</si>
  <si>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</si>
  <si>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</si>
  <si>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</si>
  <si>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</si>
  <si>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</si>
  <si>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</si>
  <si>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</si>
  <si>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</si>
  <si>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</si>
  <si>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</si>
  <si>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</si>
  <si>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</si>
  <si>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</si>
  <si>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</si>
  <si>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</si>
  <si>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</si>
  <si>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</si>
  <si>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</si>
  <si>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</si>
  <si>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</si>
  <si>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</si>
  <si>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</si>
  <si>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</si>
  <si>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</si>
  <si>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</si>
  <si>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</si>
  <si>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</si>
  <si>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</si>
  <si>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</si>
  <si>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</si>
  <si>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</si>
  <si>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</si>
  <si>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</si>
  <si>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</si>
  <si>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</si>
  <si>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</si>
  <si>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</si>
  <si>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</si>
  <si>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</si>
  <si>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</si>
  <si>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</si>
  <si>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</si>
  <si>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</si>
  <si>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</si>
  <si>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</si>
  <si>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</si>
  <si>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</si>
  <si>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</si>
  <si>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</si>
  <si>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</si>
  <si>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</si>
  <si>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</si>
  <si>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</si>
  <si>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</si>
  <si>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</si>
  <si>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</si>
  <si>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</si>
  <si>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</si>
  <si>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</si>
  <si>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</si>
  <si>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</si>
  <si>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</si>
  <si>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</si>
  <si>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</si>
  <si>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</si>
  <si>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</si>
  <si>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</si>
  <si>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</si>
  <si>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</si>
  <si>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</si>
  <si>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</si>
  <si>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</si>
  <si>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</si>
  <si>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</si>
  <si>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</si>
  <si>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</si>
  <si>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</si>
  <si>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</si>
  <si>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</si>
  <si>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</si>
  <si>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</si>
  <si>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</si>
  <si>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</si>
  <si>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</si>
  <si>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</si>
  <si>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</si>
  <si>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</si>
  <si>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</si>
  <si>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</si>
  <si>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</si>
  <si>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</si>
  <si>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</si>
  <si>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</si>
  <si>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</si>
  <si>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</si>
  <si>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</si>
  <si>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</si>
  <si>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</si>
  <si>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</si>
  <si>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</si>
  <si>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</si>
  <si>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</si>
  <si>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</si>
  <si>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</si>
  <si>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</si>
  <si>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</si>
  <si>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</si>
  <si>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</si>
  <si>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</si>
  <si>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</si>
  <si>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</si>
  <si>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</si>
  <si>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</si>
  <si>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</si>
  <si>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</si>
  <si>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</si>
  <si>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</si>
  <si>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</si>
  <si>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</si>
  <si>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</si>
  <si>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</si>
  <si>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</si>
  <si>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</si>
  <si>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</si>
  <si>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</si>
  <si>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</si>
  <si>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</si>
  <si>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</si>
  <si>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</si>
  <si>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</si>
  <si>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</si>
  <si>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</si>
  <si>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</si>
  <si>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</si>
  <si>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</si>
  <si>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</si>
  <si>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</si>
  <si>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</si>
  <si>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</si>
  <si>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</si>
  <si>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</si>
  <si>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</si>
  <si>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</si>
  <si>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</si>
  <si>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</si>
  <si>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</si>
  <si>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</si>
  <si>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</si>
  <si>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</si>
  <si>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</si>
  <si>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</si>
  <si>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</si>
  <si>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</si>
  <si>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</si>
  <si>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</si>
  <si>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</si>
  <si>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</si>
  <si>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</si>
  <si>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</si>
  <si>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</si>
  <si>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</si>
  <si>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</si>
  <si>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</si>
  <si>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</si>
  <si>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</si>
  <si>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</si>
  <si>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</si>
  <si>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</si>
  <si>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</si>
  <si>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</si>
  <si>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</si>
  <si>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</si>
  <si>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</si>
  <si>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</si>
  <si>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</si>
  <si>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</si>
  <si>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</si>
  <si>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</si>
  <si>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</si>
  <si>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</si>
  <si>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</si>
  <si>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</si>
  <si>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</si>
  <si>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</si>
  <si>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</si>
  <si>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</si>
  <si>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</si>
  <si>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</si>
  <si>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</si>
  <si>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</si>
  <si>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</si>
  <si>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</si>
  <si>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</si>
  <si>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</si>
  <si>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</si>
  <si>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</si>
  <si>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</si>
  <si>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</si>
  <si>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</si>
  <si>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</si>
  <si>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</si>
  <si>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</si>
  <si>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</si>
  <si>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</si>
  <si>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</si>
  <si>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</si>
  <si>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</si>
  <si>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</si>
  <si>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</si>
  <si>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</si>
  <si>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</si>
  <si>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</si>
  <si>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</si>
  <si>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</si>
  <si>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</si>
  <si>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</si>
  <si>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</si>
  <si>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</si>
  <si>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</si>
  <si>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</si>
  <si>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</si>
  <si>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</si>
  <si>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</si>
  <si>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</si>
  <si>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</si>
  <si>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</si>
  <si>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</si>
  <si>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</si>
  <si>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</si>
  <si>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</si>
  <si>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</si>
  <si>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</si>
  <si>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</si>
  <si>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</si>
  <si>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</si>
  <si>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</si>
  <si>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</si>
  <si>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</si>
  <si>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</si>
  <si>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</si>
  <si>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</si>
  <si>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</si>
  <si>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</si>
  <si>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</si>
  <si>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</si>
  <si>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</si>
  <si>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</si>
  <si>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</si>
  <si>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</si>
  <si>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</si>
  <si>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</si>
  <si>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</si>
  <si>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</si>
  <si>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</si>
  <si>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</si>
  <si>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</si>
  <si>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</si>
  <si>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</si>
  <si>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</si>
  <si>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</si>
  <si>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</si>
  <si>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</si>
  <si>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</si>
  <si>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</si>
  <si>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</si>
  <si>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</si>
  <si>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</si>
  <si>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</si>
  <si>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</si>
  <si>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</si>
  <si>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</si>
  <si>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</si>
  <si>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</si>
  <si>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</si>
  <si>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</si>
  <si>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</si>
  <si>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</si>
  <si>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</si>
  <si>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</si>
  <si>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</si>
  <si>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</si>
  <si>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</si>
  <si>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</si>
  <si>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</si>
  <si>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</si>
  <si>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</si>
  <si>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</si>
  <si>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</si>
  <si>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</si>
  <si>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</si>
  <si>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</si>
  <si>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</si>
  <si>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</si>
  <si>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</si>
  <si>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</si>
  <si>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</si>
  <si>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</si>
  <si>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</si>
  <si>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</si>
  <si>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</si>
  <si>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</si>
  <si>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</si>
  <si>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</si>
  <si>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</si>
  <si>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</si>
  <si>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</si>
  <si>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</si>
  <si>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</si>
  <si>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</si>
  <si>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</si>
  <si>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</si>
  <si>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</si>
  <si>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</si>
  <si>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</si>
  <si>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</si>
  <si>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</si>
  <si>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</si>
  <si>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</si>
  <si>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</si>
  <si>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</si>
  <si>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</si>
  <si>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</si>
  <si>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</si>
  <si>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</si>
  <si>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</si>
  <si>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</si>
  <si>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</si>
  <si>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</si>
  <si>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</si>
  <si>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</si>
  <si>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</si>
  <si>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</si>
  <si>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</si>
  <si>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</si>
  <si>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</si>
  <si>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</si>
  <si>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</si>
  <si>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</si>
  <si>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</si>
  <si>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</si>
  <si>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</si>
  <si>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</si>
  <si>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</si>
  <si>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</si>
  <si>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</si>
  <si>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</si>
  <si>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</si>
  <si>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</si>
  <si>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</si>
  <si>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</si>
  <si>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</si>
  <si>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</si>
  <si>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</si>
  <si>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</si>
  <si>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</si>
  <si>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</si>
  <si>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</si>
  <si>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</si>
  <si>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</si>
  <si>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</si>
  <si>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</si>
  <si>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</si>
  <si>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</si>
  <si>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</si>
  <si>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</si>
  <si>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</si>
  <si>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</si>
  <si>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</si>
  <si>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</si>
  <si>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</si>
  <si>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</si>
  <si>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</si>
  <si>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</si>
  <si>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</si>
  <si>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</si>
  <si>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</si>
  <si>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</si>
  <si>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</si>
  <si>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</si>
  <si>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</si>
  <si>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</si>
  <si>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</si>
  <si>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</si>
  <si>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</si>
  <si>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</si>
  <si>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</si>
  <si>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</si>
  <si>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</si>
  <si>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</si>
  <si>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</si>
  <si>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</si>
  <si>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</si>
  <si>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</si>
  <si>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</si>
  <si>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</si>
  <si>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</si>
  <si>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</si>
  <si>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</si>
  <si>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</si>
  <si>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</si>
  <si>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</si>
  <si>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</si>
  <si>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</si>
  <si>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</si>
  <si>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</si>
  <si>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</si>
  <si>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</si>
  <si>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</si>
  <si>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</si>
  <si>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</si>
  <si>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</si>
  <si>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</si>
  <si>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</si>
  <si>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</si>
  <si>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</si>
  <si>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</si>
  <si>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</si>
  <si>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</si>
  <si>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</si>
  <si>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</si>
  <si>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</si>
  <si>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</si>
  <si>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</si>
  <si>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</si>
  <si>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</si>
  <si>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</si>
  <si>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</si>
  <si>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</si>
  <si>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</si>
  <si>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</si>
  <si>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</si>
  <si>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</si>
  <si>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</si>
  <si>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</si>
  <si>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</si>
  <si>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</si>
  <si>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</si>
  <si>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</si>
  <si>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</si>
  <si>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</si>
  <si>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</si>
  <si>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</si>
  <si>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</si>
  <si>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</si>
  <si>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</si>
  <si>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</si>
  <si>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</si>
  <si>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</si>
  <si>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</si>
  <si>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</si>
  <si>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</si>
  <si>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</si>
  <si>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</si>
  <si>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</si>
  <si>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</si>
  <si>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</si>
  <si>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</si>
  <si>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</si>
  <si>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</si>
  <si>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</si>
  <si>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</si>
  <si>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</si>
  <si>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</si>
  <si>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</si>
  <si>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</si>
  <si>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</si>
  <si>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</si>
  <si>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</si>
  <si>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</si>
  <si>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</si>
  <si>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</si>
  <si>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</si>
  <si>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</si>
  <si>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</si>
  <si>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</si>
  <si>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</si>
  <si>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</si>
  <si>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</si>
  <si>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</si>
  <si>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</si>
  <si>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</si>
  <si>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</si>
  <si>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</si>
  <si>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</si>
  <si>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</si>
  <si>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</si>
  <si>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</si>
  <si>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</si>
  <si>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</si>
  <si>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</si>
  <si>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</si>
  <si>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</si>
  <si>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</si>
  <si>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</si>
  <si>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</si>
  <si>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</si>
  <si>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</si>
  <si>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</si>
  <si>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</si>
  <si>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</si>
  <si>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</si>
  <si>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</si>
  <si>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</si>
  <si>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</si>
  <si>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</si>
  <si>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</si>
  <si>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</si>
  <si>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</si>
  <si>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</si>
  <si>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</si>
  <si>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</si>
  <si>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</si>
  <si>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</si>
  <si>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</si>
  <si>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</si>
  <si>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</si>
  <si>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</si>
  <si>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</si>
  <si>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</si>
  <si>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</si>
  <si>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</si>
  <si>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</si>
  <si>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</si>
  <si>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</si>
  <si>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</si>
  <si>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</si>
  <si>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</si>
  <si>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</si>
  <si>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</si>
  <si>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</si>
  <si>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</si>
  <si>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</si>
  <si>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</si>
  <si>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</si>
  <si>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</si>
  <si>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</si>
  <si>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</si>
  <si>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</si>
  <si>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</si>
  <si>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</si>
  <si>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</si>
  <si>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</si>
  <si>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</si>
  <si>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</si>
  <si>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</si>
  <si>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</si>
  <si>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</si>
  <si>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</si>
  <si>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</si>
  <si>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</si>
  <si>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</si>
  <si>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</si>
  <si>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</si>
  <si>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</si>
  <si>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</si>
  <si>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</si>
  <si>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</si>
  <si>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</si>
  <si>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</si>
  <si>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</si>
  <si>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</si>
  <si>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</si>
  <si>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</si>
  <si>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</si>
  <si>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</si>
  <si>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</si>
  <si>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</si>
  <si>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</si>
  <si>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</si>
  <si>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</si>
  <si>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</si>
  <si>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</si>
  <si>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</si>
  <si>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</si>
  <si>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</si>
  <si>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</si>
  <si>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</si>
  <si>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</si>
  <si>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</si>
  <si>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</si>
  <si>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</si>
  <si>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</si>
  <si>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</si>
  <si>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</si>
  <si>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</si>
  <si>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</si>
  <si>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</si>
  <si>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</si>
  <si>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</si>
  <si>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</si>
  <si>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</si>
  <si>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</si>
  <si>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</si>
  <si>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</si>
  <si>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</si>
  <si>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</si>
  <si>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</si>
  <si>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</si>
  <si>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</si>
  <si>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</si>
  <si>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</si>
  <si>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</si>
  <si>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</si>
  <si>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</si>
  <si>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</si>
  <si>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</si>
  <si>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</si>
  <si>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</si>
  <si>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</si>
  <si>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</si>
  <si>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</si>
  <si>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</si>
  <si>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</si>
  <si>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</si>
  <si>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</si>
  <si>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</si>
  <si>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</si>
  <si>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</si>
  <si>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</si>
  <si>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</si>
  <si>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</si>
  <si>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</si>
  <si>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</si>
  <si>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</si>
  <si>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</si>
  <si>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</si>
  <si>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</si>
  <si>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</si>
  <si>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</si>
  <si>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</si>
  <si>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</si>
  <si>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</si>
  <si>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</si>
  <si>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</si>
  <si>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</si>
  <si>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</si>
  <si>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</si>
  <si>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</si>
  <si>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</si>
  <si>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</si>
  <si>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</si>
  <si>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</si>
  <si>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</si>
  <si>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</si>
  <si>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</si>
  <si>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</si>
  <si>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</si>
  <si>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</si>
  <si>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</si>
  <si>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</si>
  <si>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</si>
  <si>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</si>
  <si>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</si>
  <si>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</si>
  <si>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</si>
  <si>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</si>
  <si>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</si>
  <si>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</si>
  <si>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</si>
  <si>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</si>
  <si>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</si>
  <si>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</si>
  <si>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</si>
  <si>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</si>
  <si>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</si>
  <si>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</si>
  <si>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</si>
  <si>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</si>
  <si>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</si>
  <si>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</si>
  <si>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</si>
  <si>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</si>
  <si>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</si>
  <si>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</si>
  <si>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</si>
  <si>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</si>
  <si>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</si>
  <si>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</si>
  <si>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</si>
  <si>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</si>
  <si>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</si>
  <si>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</si>
  <si>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</si>
  <si>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</si>
  <si>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</si>
  <si>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</si>
  <si>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</si>
  <si>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</si>
  <si>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</si>
  <si>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</si>
  <si>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</si>
  <si>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</si>
  <si>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</si>
  <si>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</si>
  <si>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</si>
  <si>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</si>
  <si>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</si>
  <si>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</si>
  <si>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</si>
  <si>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</si>
  <si>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</si>
  <si>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</si>
  <si>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</si>
  <si>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</si>
  <si>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</si>
  <si>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</si>
  <si>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</si>
  <si>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</si>
  <si>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</si>
  <si>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</si>
  <si>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</si>
  <si>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</si>
  <si>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</si>
  <si>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</si>
  <si>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</si>
  <si>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</si>
  <si>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</si>
  <si>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</si>
  <si>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</si>
  <si>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</si>
  <si>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</si>
  <si>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</si>
  <si>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</si>
  <si>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</si>
  <si>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</si>
  <si>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</si>
  <si>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</si>
  <si>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</si>
  <si>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</si>
  <si>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</si>
  <si>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</si>
  <si>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</si>
  <si>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</si>
  <si>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</si>
  <si>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</si>
  <si>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</si>
  <si>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</si>
  <si>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</si>
  <si>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</si>
  <si>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</si>
  <si>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</si>
  <si>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</si>
  <si>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</si>
  <si>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</si>
  <si>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</si>
  <si>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</si>
  <si>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</si>
  <si>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</si>
  <si>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</si>
  <si>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</si>
  <si>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</si>
  <si>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</si>
  <si>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</si>
  <si>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</si>
  <si>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</si>
  <si>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</si>
  <si>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</si>
  <si>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</si>
  <si>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</si>
  <si>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</si>
  <si>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</si>
  <si>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</si>
  <si>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</si>
  <si>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</si>
  <si>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</si>
  <si>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</si>
  <si>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</si>
  <si>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</si>
  <si>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</si>
  <si>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</si>
  <si>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</si>
  <si>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</si>
  <si>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</si>
  <si>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</si>
  <si>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</si>
  <si>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</si>
  <si>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</si>
  <si>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</si>
  <si>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</si>
  <si>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</si>
  <si>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</si>
  <si>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</si>
  <si>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</si>
  <si>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</si>
  <si>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</si>
  <si>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</si>
  <si>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</si>
  <si>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</si>
  <si>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</si>
  <si>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</si>
  <si>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</si>
  <si>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</si>
  <si>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</si>
  <si>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</si>
  <si>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</si>
  <si>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</si>
  <si>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</si>
  <si>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</si>
  <si>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</si>
  <si>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</si>
  <si>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</si>
  <si>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</si>
  <si>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</si>
  <si>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</si>
  <si>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</si>
  <si>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</si>
  <si>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</si>
  <si>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</si>
  <si>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</si>
  <si>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</si>
  <si>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</si>
  <si>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</si>
  <si>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</si>
  <si>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</si>
  <si>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</si>
  <si>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</si>
  <si>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</si>
  <si>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</si>
  <si>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</si>
  <si>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</si>
  <si>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</si>
  <si>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</si>
  <si>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</si>
  <si>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</si>
  <si>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</si>
  <si>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</si>
  <si>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</si>
  <si>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</si>
  <si>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</si>
  <si>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</si>
  <si>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</si>
  <si>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</si>
  <si>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</si>
  <si>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</si>
  <si>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</si>
  <si>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</si>
  <si>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</si>
  <si>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</si>
  <si>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</si>
  <si>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</si>
  <si>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</si>
  <si>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</si>
  <si>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</si>
  <si>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</si>
  <si>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</si>
  <si>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</si>
  <si>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</si>
  <si>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</si>
  <si>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</si>
  <si>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</si>
  <si>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</si>
  <si>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</si>
  <si>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</si>
  <si>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</si>
  <si>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</si>
  <si>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</si>
  <si>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</si>
  <si>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</si>
  <si>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</si>
  <si>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</si>
  <si>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</si>
  <si>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</si>
  <si>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</si>
  <si>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</si>
  <si>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</si>
  <si>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</si>
  <si>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</si>
  <si>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</si>
  <si>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</si>
  <si>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</si>
  <si>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</si>
  <si>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</si>
  <si>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</si>
  <si>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</si>
  <si>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</si>
  <si>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</si>
  <si>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</si>
  <si>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</si>
  <si>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</si>
  <si>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</si>
  <si>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</si>
  <si>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</si>
  <si>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</si>
  <si>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</si>
  <si>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</si>
  <si>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</si>
  <si>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</si>
  <si>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</si>
  <si>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</si>
  <si>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</si>
  <si>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</si>
  <si>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</si>
  <si>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</si>
  <si>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</si>
  <si>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</si>
  <si>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</si>
  <si>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</si>
  <si>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</si>
  <si>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</si>
  <si>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</si>
  <si>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</si>
  <si>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</si>
  <si>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</si>
  <si>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</si>
  <si>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</si>
  <si>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</si>
  <si>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</si>
  <si>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</si>
  <si>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</si>
  <si>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</si>
  <si>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</si>
  <si>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</si>
  <si>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</si>
  <si>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</si>
  <si>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</si>
  <si>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</si>
  <si>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</si>
  <si>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</si>
  <si>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</si>
  <si>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</si>
  <si>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</si>
  <si>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</si>
  <si>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</si>
  <si>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</si>
  <si>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</si>
  <si>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</si>
  <si>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</si>
  <si>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</si>
  <si>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</si>
  <si>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</si>
  <si>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</si>
  <si>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</si>
  <si>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</si>
  <si>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</si>
  <si>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</si>
  <si>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</si>
  <si>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</si>
  <si>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</si>
  <si>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</si>
  <si>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</si>
  <si>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</si>
  <si>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</si>
  <si>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</si>
  <si>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</si>
  <si>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</si>
  <si>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</si>
  <si>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</si>
  <si>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</si>
  <si>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</si>
  <si>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</si>
  <si>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</si>
  <si>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</si>
  <si>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</si>
  <si>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</si>
  <si>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</si>
  <si>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</si>
  <si>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</si>
  <si>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</si>
  <si>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</si>
  <si>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</si>
  <si>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</si>
  <si>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</si>
  <si>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</si>
  <si>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</si>
  <si>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</si>
  <si>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</si>
  <si>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</si>
  <si>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</si>
  <si>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</si>
  <si>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</si>
  <si>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</si>
  <si>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</si>
  <si>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</si>
  <si>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</si>
  <si>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</si>
  <si>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</si>
  <si>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</si>
  <si>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</si>
  <si>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</si>
  <si>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</si>
  <si>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</si>
  <si>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</si>
  <si>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</si>
  <si>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</si>
  <si>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</si>
  <si>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</si>
  <si>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</si>
  <si>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</si>
  <si>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</si>
  <si>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</si>
  <si>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</si>
  <si>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</si>
  <si>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</si>
  <si>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</si>
  <si>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</si>
  <si>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</si>
  <si>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</si>
  <si>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</si>
  <si>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</si>
  <si>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</si>
  <si>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</si>
  <si>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</si>
  <si>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</si>
  <si>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</si>
  <si>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</si>
  <si>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</si>
  <si>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</si>
  <si>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</si>
  <si>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</si>
  <si>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</si>
  <si>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</si>
  <si>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</si>
  <si>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</si>
  <si>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</si>
  <si>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</si>
  <si>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</si>
  <si>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</si>
  <si>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</si>
  <si>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</si>
  <si>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</si>
  <si>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</si>
  <si>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</si>
  <si>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</si>
  <si>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</si>
  <si>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</si>
  <si>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</si>
  <si>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</si>
  <si>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</si>
  <si>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</si>
  <si>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</si>
  <si>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</si>
  <si>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</si>
  <si>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</si>
  <si>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</si>
  <si>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</si>
  <si>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</si>
  <si>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</si>
  <si>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</si>
  <si>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</si>
  <si>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</si>
  <si>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</si>
  <si>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</si>
  <si>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</si>
  <si>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</si>
  <si>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</si>
  <si>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</si>
  <si>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</si>
  <si>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</si>
  <si>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</si>
  <si>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</si>
  <si>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</si>
  <si>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</si>
  <si>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</si>
  <si>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</si>
  <si>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</si>
  <si>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</si>
  <si>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</si>
  <si>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</si>
  <si>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</si>
  <si>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</si>
  <si>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</si>
  <si>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</si>
  <si>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</si>
  <si>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</si>
  <si>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</si>
  <si>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</si>
  <si>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</si>
  <si>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</si>
  <si>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</si>
  <si>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</si>
  <si>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</si>
  <si>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</si>
  <si>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</si>
  <si>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</si>
  <si>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</si>
  <si>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</si>
  <si>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</si>
  <si>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</si>
  <si>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</si>
  <si>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</si>
  <si>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</si>
  <si>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</si>
  <si>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</si>
  <si>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</si>
  <si>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</si>
  <si>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</si>
  <si>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</si>
  <si>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</si>
  <si>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</si>
  <si>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</si>
  <si>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</si>
  <si>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</si>
  <si>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</si>
  <si>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</si>
  <si>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</si>
  <si>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</si>
  <si>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</si>
  <si>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</si>
  <si>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</si>
  <si>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</si>
  <si>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</si>
  <si>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</si>
  <si>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</si>
  <si>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</si>
  <si>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</si>
  <si>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</si>
  <si>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</si>
  <si>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</si>
  <si>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</si>
  <si>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</si>
  <si>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</si>
  <si>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</si>
  <si>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</si>
  <si>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</si>
  <si>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</si>
  <si>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</si>
  <si>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</si>
  <si>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</si>
  <si>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</si>
  <si>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</si>
  <si>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</si>
  <si>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</si>
  <si>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</si>
  <si>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</si>
  <si>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</si>
  <si>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</si>
  <si>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</si>
  <si>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</si>
  <si>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</si>
  <si>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</si>
  <si>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</si>
  <si>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</si>
  <si>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</si>
  <si>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</si>
  <si>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</si>
  <si>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</si>
  <si>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</si>
  <si>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</si>
  <si>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</si>
  <si>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</si>
  <si>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</si>
  <si>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</si>
  <si>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</si>
  <si>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</si>
  <si>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</si>
  <si>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</si>
  <si>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</si>
  <si>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</si>
  <si>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</si>
  <si>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</si>
  <si>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</si>
  <si>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</si>
  <si>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</si>
  <si>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</si>
  <si>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</si>
  <si>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</si>
  <si>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</si>
  <si>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</si>
  <si>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</si>
  <si>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</si>
  <si>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</si>
  <si>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</si>
  <si>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</si>
  <si>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</si>
  <si>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</si>
  <si>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</si>
  <si>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</si>
  <si>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</si>
  <si>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</si>
  <si>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</si>
  <si>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</si>
  <si>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</si>
  <si>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</si>
  <si>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</si>
  <si>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</si>
  <si>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</si>
  <si>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</si>
  <si>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</si>
  <si>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</si>
  <si>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</si>
  <si>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</si>
  <si>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</si>
  <si>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</si>
  <si>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</si>
  <si>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</si>
  <si>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</si>
  <si>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</si>
  <si>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</si>
  <si>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</si>
  <si>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</si>
  <si>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</si>
  <si>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</si>
  <si>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</si>
  <si>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</si>
  <si>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</si>
  <si>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</si>
  <si>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</si>
  <si>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</si>
  <si>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</si>
  <si>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</si>
  <si>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</si>
  <si>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</si>
  <si>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</si>
  <si>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</si>
  <si>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</si>
  <si>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</si>
  <si>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</si>
  <si>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</si>
  <si>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</si>
  <si>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</si>
  <si>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</si>
  <si>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</si>
  <si>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</si>
  <si>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</si>
  <si>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</si>
  <si>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</si>
  <si>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</si>
  <si>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</si>
  <si>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</si>
  <si>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</si>
  <si>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</si>
  <si>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</si>
  <si>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</si>
  <si>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</si>
  <si>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</si>
  <si>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</si>
  <si>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</si>
  <si>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</si>
  <si>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</si>
  <si>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</si>
  <si>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</si>
  <si>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</si>
  <si>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</si>
  <si>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</si>
  <si>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</si>
  <si>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</si>
  <si>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</si>
  <si>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</si>
  <si>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</si>
  <si>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</si>
  <si>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</si>
  <si>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</si>
  <si>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</si>
  <si>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</si>
  <si>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</si>
  <si>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</si>
  <si>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</si>
  <si>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</si>
  <si>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</si>
  <si>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</si>
  <si>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</si>
  <si>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</si>
  <si>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</si>
  <si>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</si>
  <si>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</si>
  <si>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</si>
  <si>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</si>
  <si>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</si>
  <si>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</si>
  <si>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</si>
  <si>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</si>
  <si>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</si>
  <si>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</si>
  <si>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</si>
  <si>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</si>
  <si>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</si>
  <si>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</si>
  <si>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</si>
  <si>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</si>
  <si>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</si>
  <si>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</si>
  <si>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</si>
  <si>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</si>
  <si>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</si>
  <si>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</si>
  <si>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</si>
  <si>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</si>
  <si>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</si>
  <si>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</si>
  <si>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</si>
  <si>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</si>
  <si>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</si>
  <si>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</si>
  <si>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</si>
  <si>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</si>
  <si>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</si>
  <si>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</si>
  <si>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</si>
  <si>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</si>
  <si>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</si>
  <si>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</si>
  <si>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</si>
  <si>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</si>
  <si>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</si>
  <si>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</si>
  <si>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</si>
  <si>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</si>
  <si>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</si>
  <si>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</si>
  <si>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</si>
  <si>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</si>
  <si>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</si>
  <si>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</si>
  <si>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</si>
  <si>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</si>
  <si>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</si>
  <si>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</si>
  <si>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</si>
  <si>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</si>
  <si>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</si>
  <si>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</si>
  <si>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</si>
  <si>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</si>
  <si>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</si>
  <si>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</si>
  <si>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</si>
  <si>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</si>
  <si>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</si>
  <si>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</si>
  <si>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</si>
  <si>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</si>
  <si>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</si>
  <si>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</si>
  <si>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</si>
  <si>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</si>
  <si>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</si>
  <si>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</si>
  <si>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</si>
  <si>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</si>
  <si>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</si>
  <si>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</si>
  <si>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</si>
  <si>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</si>
  <si>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</si>
  <si>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</si>
  <si>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</si>
  <si>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</si>
  <si>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</si>
  <si>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</si>
  <si>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</si>
  <si>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</si>
  <si>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</si>
  <si>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</si>
  <si>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</si>
  <si>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</si>
  <si>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</si>
  <si>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</si>
  <si>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</si>
  <si>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</si>
  <si>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</si>
  <si>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</si>
  <si>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</si>
  <si>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</si>
  <si>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</si>
  <si>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</si>
  <si>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</si>
  <si>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</si>
  <si>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</si>
  <si>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</si>
  <si>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</si>
  <si>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</si>
  <si>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</si>
  <si>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</si>
  <si>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</si>
  <si>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</si>
  <si>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</si>
  <si>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</si>
  <si>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</si>
  <si>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</si>
  <si>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</si>
  <si>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</si>
  <si>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</si>
  <si>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</si>
  <si>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</si>
  <si>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</si>
  <si>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</si>
  <si>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</si>
  <si>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</si>
  <si>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</si>
  <si>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</si>
  <si>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</si>
  <si>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</si>
  <si>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</si>
  <si>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</si>
  <si>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</si>
  <si>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</si>
  <si>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</si>
  <si>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</si>
  <si>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</si>
  <si>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</si>
  <si>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</si>
  <si>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</si>
  <si>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</si>
  <si>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</si>
  <si>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</si>
  <si>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</si>
  <si>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</si>
  <si>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</si>
  <si>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</si>
  <si>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</si>
  <si>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</si>
  <si>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</si>
  <si>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</si>
  <si>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</si>
  <si>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</si>
  <si>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</si>
  <si>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</si>
  <si>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</si>
  <si>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</si>
  <si>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</si>
  <si>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</si>
  <si>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</si>
  <si>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</si>
  <si>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</si>
  <si>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</si>
  <si>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</si>
  <si>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</si>
  <si>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</si>
  <si>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</si>
  <si>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</si>
  <si>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</si>
  <si>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</si>
  <si>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</si>
  <si>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</si>
  <si>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</si>
  <si>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</si>
  <si>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</si>
  <si>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</si>
  <si>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</si>
  <si>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</si>
  <si>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</si>
  <si>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</si>
  <si>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</si>
  <si>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</si>
  <si>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</si>
  <si>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</si>
  <si>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</si>
  <si>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</si>
  <si>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</si>
  <si>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</si>
  <si>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</si>
  <si>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</si>
  <si>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</si>
  <si>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</si>
  <si>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</si>
  <si>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</si>
  <si>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</si>
  <si>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</si>
  <si>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</si>
  <si>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</si>
  <si>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</si>
  <si>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</si>
  <si>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</si>
  <si>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</si>
  <si>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</si>
  <si>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</si>
  <si>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</si>
  <si>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</si>
  <si>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</si>
  <si>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</si>
  <si>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</si>
  <si>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</si>
  <si>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</si>
  <si>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</si>
  <si>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</si>
  <si>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</si>
  <si>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</si>
  <si>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</si>
  <si>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</si>
  <si>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</si>
  <si>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</si>
  <si>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</si>
  <si>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</si>
  <si>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</si>
  <si>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</si>
  <si>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</si>
  <si>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</si>
  <si>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</si>
  <si>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</si>
  <si>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</si>
  <si>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</si>
  <si>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</si>
  <si>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</si>
  <si>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</si>
  <si>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</si>
  <si>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</si>
  <si>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</si>
  <si>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</si>
  <si>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</si>
  <si>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</si>
  <si>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</si>
  <si>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</si>
  <si>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</si>
  <si>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</si>
  <si>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</si>
  <si>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</si>
  <si>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</si>
  <si>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</si>
  <si>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</si>
  <si>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</si>
  <si>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</si>
  <si>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</si>
  <si>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</si>
  <si>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</si>
  <si>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</si>
  <si>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</si>
  <si>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</si>
  <si>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</si>
  <si>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</si>
  <si>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</si>
  <si>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</si>
  <si>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</si>
  <si>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</si>
  <si>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</si>
  <si>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</si>
  <si>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</si>
  <si>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</si>
  <si>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</si>
  <si>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</si>
  <si>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</si>
  <si>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</si>
  <si>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</si>
  <si>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</si>
  <si>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</si>
  <si>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</si>
  <si>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</si>
  <si>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</si>
  <si>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</si>
  <si>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</si>
  <si>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</si>
  <si>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</si>
  <si>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</si>
  <si>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</si>
  <si>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</si>
  <si>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</si>
  <si>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</si>
  <si>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</si>
  <si>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</si>
  <si>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</si>
  <si>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</si>
  <si>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</si>
  <si>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</si>
  <si>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</si>
  <si>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</si>
  <si>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</si>
  <si>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</si>
  <si>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</si>
  <si>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</si>
  <si>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</si>
  <si>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</si>
  <si>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</si>
  <si>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</si>
  <si>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</si>
  <si>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</si>
  <si>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</si>
  <si>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</si>
  <si>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</si>
  <si>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</si>
  <si>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</si>
  <si>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</si>
  <si>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</si>
  <si>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</si>
  <si>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</si>
  <si>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</si>
  <si>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</si>
  <si>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</si>
  <si>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</si>
  <si>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</si>
  <si>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</si>
  <si>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</si>
  <si>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</si>
  <si>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</si>
  <si>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</si>
  <si>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</si>
  <si>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</si>
  <si>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</si>
  <si>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</si>
  <si>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</si>
  <si>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</si>
  <si>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</si>
  <si>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</si>
  <si>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</si>
  <si>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</si>
  <si>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</si>
  <si>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</si>
  <si>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</si>
  <si>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</si>
  <si>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</si>
  <si>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</si>
  <si>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</si>
  <si>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</si>
  <si>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</si>
  <si>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</si>
  <si>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</si>
  <si>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</si>
  <si>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</si>
  <si>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</si>
  <si>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</si>
  <si>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</si>
  <si>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</si>
  <si>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</si>
  <si>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</si>
  <si>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</si>
  <si>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</si>
  <si>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</si>
  <si>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</si>
  <si>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</si>
  <si>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</si>
  <si>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</si>
  <si>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</si>
  <si>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</si>
  <si>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</si>
  <si>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</si>
  <si>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</si>
  <si>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</si>
  <si>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</si>
  <si>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</si>
  <si>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</si>
  <si>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</si>
  <si>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</si>
  <si>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</si>
  <si>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</si>
  <si>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</si>
  <si>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</si>
  <si>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</si>
  <si>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</si>
  <si>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</si>
  <si>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</si>
  <si>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</si>
  <si>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</si>
  <si>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</si>
  <si>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</si>
  <si>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</si>
  <si>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</si>
  <si>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</si>
  <si>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</si>
  <si>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</si>
  <si>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</si>
  <si>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</si>
  <si>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</si>
  <si>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</si>
  <si>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</si>
  <si>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</si>
  <si>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</si>
  <si>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</si>
  <si>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</si>
  <si>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</si>
  <si>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</si>
  <si>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</si>
  <si>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</si>
  <si>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</si>
  <si>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</si>
  <si>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</si>
  <si>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</si>
  <si>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</si>
  <si>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</si>
  <si>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</si>
  <si>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</si>
  <si>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</si>
  <si>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</si>
  <si>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</si>
  <si>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</si>
  <si>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</si>
  <si>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</si>
  <si>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</si>
  <si>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</si>
  <si>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</si>
  <si>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</si>
  <si>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</si>
  <si>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</si>
  <si>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</si>
  <si>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</si>
  <si>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</si>
  <si>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</si>
  <si>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</si>
  <si>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</si>
  <si>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</si>
  <si>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</si>
  <si>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</si>
  <si>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</si>
  <si>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</si>
  <si>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</si>
  <si>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</si>
  <si>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</si>
  <si>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</si>
  <si>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</si>
  <si>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</si>
  <si>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</si>
  <si>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</si>
  <si>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</si>
  <si>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</si>
  <si>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</si>
  <si>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</si>
  <si>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</si>
  <si>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</si>
  <si>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</si>
  <si>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</si>
  <si>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</si>
  <si>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</si>
  <si>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</si>
  <si>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</si>
  <si>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</si>
  <si>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</si>
  <si>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</si>
  <si>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</si>
  <si>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</si>
  <si>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</si>
  <si>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</si>
  <si>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</si>
  <si>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</si>
  <si>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</si>
  <si>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</si>
  <si>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</si>
  <si>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</si>
  <si>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</si>
  <si>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</si>
  <si>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</si>
  <si>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</si>
  <si>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</si>
  <si>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</si>
  <si>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</si>
  <si>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</si>
  <si>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</si>
  <si>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</si>
  <si>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</si>
  <si>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</si>
  <si>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</si>
  <si>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</si>
  <si>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</si>
  <si>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</si>
  <si>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</si>
  <si>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</si>
  <si>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</si>
  <si>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</si>
  <si>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</si>
  <si>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</si>
  <si>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</si>
  <si>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</si>
  <si>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</si>
  <si>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</si>
  <si>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</si>
  <si>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</si>
  <si>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</si>
  <si>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</si>
  <si>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</si>
  <si>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</si>
  <si>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</si>
  <si>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</si>
  <si>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</si>
  <si>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</si>
  <si>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</si>
  <si>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</si>
  <si>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</si>
  <si>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</si>
  <si>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</si>
  <si>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</si>
  <si>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</si>
  <si>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</si>
  <si>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</si>
  <si>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</si>
  <si>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</si>
  <si>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</si>
  <si>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</si>
  <si>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</si>
  <si>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</si>
  <si>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</si>
  <si>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</si>
  <si>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</si>
  <si>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</si>
  <si>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</si>
  <si>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</si>
  <si>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</si>
  <si>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</si>
  <si>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</si>
  <si>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</si>
  <si>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</si>
  <si>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</si>
  <si>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</si>
  <si>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</si>
  <si>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</si>
  <si>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</si>
  <si>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</si>
  <si>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</si>
  <si>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</si>
  <si>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</si>
  <si>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</si>
  <si>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</si>
  <si>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</si>
  <si>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</si>
  <si>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</si>
  <si>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</si>
  <si>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</si>
  <si>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</si>
  <si>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</si>
  <si>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</si>
  <si>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</si>
  <si>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</si>
  <si>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</si>
  <si>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</si>
  <si>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</si>
  <si>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</si>
  <si>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</si>
  <si>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</si>
  <si>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</si>
  <si>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</si>
  <si>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</si>
  <si>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</si>
  <si>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</si>
  <si>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</si>
  <si>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</si>
  <si>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</si>
  <si>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</si>
  <si>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</si>
  <si>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</si>
  <si>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</si>
  <si>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</si>
  <si>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</si>
  <si>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</si>
  <si>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</si>
  <si>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</si>
  <si>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</si>
  <si>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</si>
  <si>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</si>
  <si>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</si>
  <si>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</si>
  <si>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</si>
  <si>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</si>
  <si>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</si>
  <si>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</si>
  <si>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</si>
  <si>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</si>
  <si>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</si>
  <si>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</si>
  <si>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</si>
  <si>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</si>
  <si>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</si>
  <si>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</si>
  <si>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</si>
  <si>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</si>
  <si>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</si>
  <si>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</si>
  <si>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</si>
  <si>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</si>
  <si>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</si>
  <si>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</si>
  <si>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</si>
  <si>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</si>
  <si>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</si>
  <si>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</si>
  <si>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</si>
  <si>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</si>
  <si>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</si>
  <si>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</si>
  <si>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</si>
  <si>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</si>
  <si>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</si>
  <si>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</si>
  <si>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</si>
  <si>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</si>
  <si>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</si>
  <si>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</si>
  <si>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</si>
  <si>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</si>
  <si>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</si>
  <si>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</si>
  <si>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</si>
  <si>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</si>
  <si>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</si>
  <si>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</si>
  <si>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</si>
  <si>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</si>
  <si>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</si>
  <si>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</si>
  <si>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</si>
  <si>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</si>
  <si>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</si>
  <si>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</si>
  <si>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</si>
  <si>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</si>
  <si>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</si>
  <si>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</si>
  <si>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</si>
  <si>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</si>
  <si>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</si>
  <si>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</si>
  <si>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</si>
  <si>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</si>
  <si>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</si>
  <si>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</si>
  <si>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</si>
  <si>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</si>
  <si>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</si>
  <si>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</si>
  <si>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</si>
  <si>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</si>
  <si>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</si>
  <si>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</si>
  <si>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</si>
  <si>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</si>
  <si>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</si>
  <si>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</si>
  <si>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</si>
  <si>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</si>
  <si>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</si>
  <si>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</si>
  <si>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</si>
  <si>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</si>
  <si>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</si>
  <si>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</si>
  <si>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</si>
  <si>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</si>
  <si>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</si>
  <si>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</si>
  <si>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</si>
  <si>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</si>
  <si>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</si>
  <si>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</si>
  <si>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</si>
  <si>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</si>
  <si>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</si>
  <si>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</si>
  <si>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</si>
  <si>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</si>
  <si>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</si>
  <si>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</si>
  <si>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</si>
  <si>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</si>
  <si>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</si>
  <si>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</si>
  <si>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</si>
  <si>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</si>
  <si>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</si>
  <si>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</si>
  <si>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</si>
  <si>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</si>
  <si>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</si>
  <si>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</si>
  <si>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</si>
  <si>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</si>
  <si>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</si>
  <si>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</si>
  <si>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</si>
  <si>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</si>
  <si>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</si>
  <si>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</si>
  <si>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</si>
  <si>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</si>
  <si>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</si>
  <si>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</si>
  <si>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</si>
  <si>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</si>
  <si>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</si>
  <si>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</si>
  <si>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</si>
  <si>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</si>
  <si>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</si>
  <si>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</si>
  <si>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</si>
  <si>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</si>
  <si>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</si>
  <si>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</si>
  <si>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</si>
  <si>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</si>
  <si>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</si>
  <si>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</si>
  <si>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</si>
  <si>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</si>
  <si>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</si>
  <si>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</si>
  <si>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</si>
  <si>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</si>
  <si>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</si>
  <si>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</si>
  <si>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</si>
  <si>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</si>
  <si>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</si>
  <si>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</si>
  <si>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</si>
  <si>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</si>
  <si>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</si>
  <si>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</si>
  <si>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</si>
  <si>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</si>
  <si>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</si>
  <si>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</si>
  <si>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</si>
  <si>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</si>
  <si>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</si>
  <si>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</si>
  <si>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</si>
  <si>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</si>
  <si>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</si>
  <si>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</si>
  <si>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</si>
  <si>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</si>
  <si>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</si>
  <si>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</si>
  <si>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</si>
  <si>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</si>
  <si>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</si>
  <si>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</si>
  <si>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</si>
  <si>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</si>
  <si>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</si>
  <si>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</si>
  <si>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</si>
  <si>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</si>
  <si>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</si>
  <si>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</si>
  <si>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</si>
  <si>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</si>
  <si>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</si>
  <si>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</si>
  <si>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</si>
  <si>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</si>
  <si>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</si>
  <si>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</si>
  <si>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</si>
  <si>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</si>
  <si>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</si>
  <si>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</si>
  <si>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</si>
  <si>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</si>
  <si>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</si>
  <si>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</si>
  <si>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</si>
  <si>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</si>
  <si>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</si>
  <si>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</si>
  <si>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</si>
  <si>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</si>
  <si>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</si>
  <si>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</si>
  <si>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</si>
  <si>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</si>
  <si>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</si>
  <si>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</si>
  <si>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</si>
  <si>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</si>
  <si>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</si>
  <si>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</si>
  <si>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</si>
  <si>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</si>
  <si>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</si>
  <si>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</si>
  <si>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</si>
  <si>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</si>
  <si>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</si>
  <si>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</si>
  <si>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</si>
  <si>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</si>
  <si>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</si>
  <si>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</si>
  <si>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</si>
  <si>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</si>
  <si>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</si>
  <si>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</si>
  <si>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</si>
  <si>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</si>
  <si>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</si>
  <si>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</si>
  <si>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</si>
  <si>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</si>
  <si>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</si>
  <si>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</si>
  <si>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</si>
  <si>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</si>
  <si>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</si>
  <si>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</si>
  <si>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</si>
  <si>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</si>
  <si>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</si>
  <si>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</si>
  <si>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</si>
  <si>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</si>
  <si>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</si>
  <si>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</si>
  <si>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</si>
  <si>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</si>
  <si>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</si>
  <si>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</si>
  <si>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</si>
  <si>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</si>
  <si>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</si>
  <si>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</si>
  <si>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</si>
  <si>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</si>
  <si>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</si>
  <si>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</si>
  <si>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</si>
  <si>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</si>
  <si>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</si>
  <si>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</si>
  <si>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</si>
  <si>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</si>
  <si>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</si>
  <si>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</si>
  <si>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</si>
  <si>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</si>
  <si>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</si>
  <si>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</si>
  <si>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</si>
  <si>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</si>
  <si>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</si>
  <si>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</si>
  <si>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</si>
  <si>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</si>
  <si>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</si>
  <si>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</si>
  <si>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</si>
  <si>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</si>
  <si>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</si>
  <si>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</si>
  <si>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</si>
  <si>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</si>
  <si>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</si>
  <si>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</si>
  <si>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</si>
  <si>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</si>
  <si>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</si>
  <si>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</si>
  <si>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</si>
  <si>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</si>
  <si>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</si>
  <si>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</si>
  <si>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</si>
  <si>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</si>
  <si>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</si>
  <si>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</si>
  <si>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</si>
  <si>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</si>
  <si>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</si>
  <si>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</si>
  <si>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</si>
  <si>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</si>
  <si>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</si>
  <si>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</si>
  <si>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</si>
  <si>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</si>
  <si>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</si>
  <si>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</si>
  <si>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</si>
  <si>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</si>
  <si>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</si>
  <si>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</si>
  <si>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</si>
  <si>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</si>
  <si>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</si>
  <si>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</si>
  <si>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</si>
  <si>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</si>
  <si>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</si>
  <si>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</si>
  <si>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</si>
  <si>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</si>
  <si>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</si>
  <si>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</si>
  <si>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</si>
  <si>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</si>
  <si>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</si>
  <si>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</si>
  <si>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</si>
  <si>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</si>
  <si>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</si>
  <si>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</si>
  <si>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</si>
  <si>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</si>
  <si>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</si>
  <si>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</si>
  <si>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</si>
  <si>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</si>
  <si>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</si>
  <si>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</si>
  <si>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</si>
  <si>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</si>
  <si>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</si>
  <si>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</si>
  <si>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</si>
  <si>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</si>
  <si>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</si>
  <si>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</si>
  <si>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</si>
  <si>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</si>
  <si>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</si>
  <si>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</si>
  <si>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</si>
  <si>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</si>
  <si>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</si>
  <si>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</si>
  <si>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</si>
  <si>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</si>
  <si>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</si>
  <si>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</si>
  <si>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</si>
  <si>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</si>
  <si>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</si>
  <si>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</si>
  <si>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</si>
  <si>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</si>
  <si>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</si>
  <si>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</si>
  <si>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</si>
  <si>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</si>
  <si>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</si>
  <si>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</si>
  <si>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</si>
  <si>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</si>
  <si>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</si>
  <si>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</si>
  <si>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</si>
  <si>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</si>
  <si>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</si>
  <si>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</si>
  <si>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</si>
  <si>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</si>
  <si>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</si>
  <si>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</si>
  <si>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</si>
  <si>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</si>
  <si>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</si>
  <si>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</si>
  <si>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</si>
  <si>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</si>
  <si>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</si>
  <si>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</si>
  <si>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</si>
  <si>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</si>
  <si>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</si>
  <si>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</si>
  <si>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</si>
  <si>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</si>
  <si>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</si>
  <si>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</si>
  <si>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</si>
  <si>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</si>
  <si>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</si>
  <si>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</si>
  <si>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</si>
  <si>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</si>
  <si>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</si>
  <si>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</si>
  <si>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</si>
  <si>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</si>
  <si>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</si>
  <si>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</si>
  <si>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</si>
  <si>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</si>
  <si>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</si>
  <si>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</si>
  <si>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</si>
  <si>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</si>
  <si>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</si>
  <si>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</si>
  <si>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</si>
  <si>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</si>
  <si>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</si>
  <si>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</si>
  <si>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</si>
  <si>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</si>
  <si>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</si>
  <si>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</si>
  <si>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</si>
  <si>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</si>
  <si>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</si>
  <si>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</si>
  <si>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</si>
  <si>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</si>
  <si>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</si>
  <si>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</si>
  <si>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</si>
  <si>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</si>
  <si>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</si>
  <si>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</si>
  <si>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</si>
  <si>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</si>
  <si>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</si>
  <si>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</si>
  <si>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</si>
  <si>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</si>
  <si>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</si>
  <si>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</si>
  <si>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</si>
  <si>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</si>
  <si>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</si>
  <si>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</si>
  <si>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</si>
  <si>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</si>
  <si>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</si>
  <si>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</si>
  <si>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</si>
  <si>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</si>
  <si>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</si>
  <si>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</si>
  <si>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</si>
  <si>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</si>
  <si>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</si>
  <si>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</si>
  <si>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</si>
  <si>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</si>
  <si>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</si>
  <si>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</si>
  <si>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</si>
  <si>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</si>
  <si>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</si>
  <si>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</si>
  <si>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</si>
  <si>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</si>
  <si>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</si>
  <si>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</si>
  <si>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</si>
  <si>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</si>
  <si>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</si>
  <si>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</si>
  <si>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</si>
  <si>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</si>
  <si>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</si>
  <si>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</si>
  <si>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</si>
  <si>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</si>
  <si>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</si>
  <si>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</si>
  <si>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</si>
  <si>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</si>
  <si>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</si>
  <si>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</si>
  <si>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</si>
  <si>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</si>
  <si>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</si>
  <si>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</si>
  <si>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</si>
  <si>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</si>
  <si>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</si>
  <si>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</si>
  <si>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</si>
  <si>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</si>
  <si>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</si>
  <si>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</si>
  <si>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</si>
  <si>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</si>
  <si>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</si>
  <si>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</si>
  <si>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</si>
  <si>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</si>
  <si>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</si>
  <si>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</si>
  <si>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</si>
  <si>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</si>
  <si>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</si>
  <si>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</si>
  <si>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</si>
  <si>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</si>
  <si>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</si>
  <si>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</si>
  <si>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</si>
  <si>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</si>
  <si>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</si>
  <si>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</si>
  <si>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</si>
  <si>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</si>
  <si>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</si>
  <si>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</si>
  <si>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</si>
  <si>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</si>
  <si>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</si>
  <si>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</si>
  <si>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</si>
  <si>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</si>
  <si>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</si>
  <si>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</si>
  <si>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</si>
  <si>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</si>
  <si>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</si>
  <si>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</si>
  <si>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</si>
  <si>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</si>
  <si>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</si>
  <si>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</si>
  <si>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</si>
  <si>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</si>
  <si>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</si>
  <si>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</si>
  <si>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</si>
  <si>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</si>
  <si>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</si>
  <si>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</si>
  <si>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</si>
  <si>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</si>
  <si>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</si>
  <si>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</si>
  <si>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</si>
  <si>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</si>
  <si>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</si>
  <si>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</si>
  <si>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</si>
  <si>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</si>
  <si>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</si>
  <si>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</si>
  <si>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</si>
  <si>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</si>
  <si>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</si>
  <si>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</si>
  <si>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</si>
  <si>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</si>
  <si>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</si>
  <si>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</si>
  <si>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</si>
  <si>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</si>
  <si>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</si>
  <si>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</si>
  <si>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</si>
  <si>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</si>
  <si>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</si>
  <si>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</si>
  <si>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</si>
  <si>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</si>
  <si>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</si>
  <si>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</si>
  <si>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</si>
  <si>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</si>
  <si>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</si>
  <si>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</si>
  <si>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</si>
  <si>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</si>
  <si>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</si>
  <si>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</si>
  <si>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</si>
  <si>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</si>
  <si>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</si>
  <si>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</si>
  <si>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</si>
  <si>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</si>
  <si>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</si>
  <si>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</si>
  <si>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</si>
  <si>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</si>
  <si>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</si>
  <si>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</si>
  <si>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</si>
  <si>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</si>
  <si>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</si>
  <si>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</si>
  <si>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</si>
  <si>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</si>
  <si>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</si>
  <si>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</si>
  <si>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</si>
  <si>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</si>
  <si>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</si>
  <si>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</si>
  <si>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</si>
  <si>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</si>
  <si>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</si>
  <si>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</si>
  <si>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</si>
  <si>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</si>
  <si>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</si>
  <si>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</si>
  <si>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</si>
  <si>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</si>
  <si>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</si>
  <si>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</si>
  <si>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</si>
  <si>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</si>
  <si>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</si>
  <si>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</si>
  <si>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</si>
  <si>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</si>
  <si>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</si>
  <si>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</si>
  <si>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</si>
  <si>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</si>
  <si>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</si>
  <si>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</si>
  <si>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</si>
  <si>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</si>
  <si>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</si>
  <si>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</si>
  <si>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</si>
  <si>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</si>
  <si>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</si>
  <si>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</si>
  <si>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</si>
  <si>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</si>
  <si>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</si>
  <si>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</si>
  <si>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</si>
  <si>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</si>
  <si>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</si>
  <si>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</si>
  <si>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</si>
  <si>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</si>
  <si>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</si>
  <si>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</si>
  <si>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</si>
  <si>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</si>
  <si>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</si>
  <si>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</si>
  <si>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</si>
  <si>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</si>
  <si>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</si>
  <si>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</si>
  <si>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</si>
  <si>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</si>
  <si>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</si>
  <si>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</si>
  <si>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</si>
  <si>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</si>
  <si>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</si>
  <si>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</si>
  <si>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</si>
  <si>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</si>
  <si>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</si>
  <si>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</si>
  <si>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</si>
  <si>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</si>
  <si>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</si>
  <si>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</si>
  <si>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</si>
  <si>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</si>
  <si>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</si>
  <si>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</si>
  <si>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</si>
  <si>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</si>
  <si>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</si>
  <si>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</si>
  <si>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</si>
  <si>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</si>
  <si>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</si>
  <si>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</si>
  <si>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</si>
  <si>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</si>
  <si>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</si>
  <si>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</si>
  <si>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</si>
  <si>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</si>
  <si>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</si>
  <si>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</si>
  <si>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</si>
  <si>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</si>
  <si>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</si>
  <si>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</si>
  <si>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</si>
  <si>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</si>
  <si>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</si>
  <si>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</si>
  <si>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</si>
  <si>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</si>
  <si>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</si>
  <si>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</si>
  <si>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</si>
  <si>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</si>
  <si>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</si>
  <si>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</si>
  <si>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</si>
  <si>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</si>
  <si>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</si>
  <si>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</si>
  <si>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</si>
  <si>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</si>
  <si>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</si>
  <si>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</si>
  <si>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</si>
  <si>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</si>
  <si>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</si>
  <si>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</si>
  <si>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</si>
  <si>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</si>
  <si>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</si>
  <si>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</si>
  <si>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</si>
  <si>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</si>
  <si>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</si>
  <si>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</si>
  <si>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</si>
  <si>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</si>
  <si>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</si>
  <si>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</si>
  <si>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</si>
  <si>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</si>
  <si>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</si>
  <si>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</si>
  <si>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</si>
  <si>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</si>
  <si>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</si>
  <si>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</si>
  <si>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</si>
  <si>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</si>
  <si>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</si>
  <si>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</si>
  <si>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</si>
  <si>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</si>
  <si>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</si>
  <si>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</si>
  <si>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</si>
  <si>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</si>
  <si>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</si>
  <si>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</si>
  <si>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</si>
  <si>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</si>
  <si>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</si>
  <si>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</si>
  <si>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</si>
  <si>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</si>
  <si>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</si>
  <si>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</si>
  <si>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</si>
  <si>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</si>
  <si>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</si>
  <si>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</si>
  <si>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</si>
  <si>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</si>
  <si>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</si>
  <si>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</si>
  <si>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</si>
  <si>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</si>
  <si>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</si>
  <si>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</si>
  <si>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</si>
  <si>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</si>
  <si>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</si>
  <si>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</si>
  <si>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</si>
  <si>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</si>
  <si>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</si>
  <si>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</si>
  <si>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</si>
  <si>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</si>
  <si>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</si>
  <si>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</si>
  <si>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</si>
  <si>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</si>
  <si>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</si>
  <si>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</si>
  <si>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</si>
  <si>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</si>
  <si>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</si>
  <si>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</si>
  <si>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</si>
  <si>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</si>
  <si>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</si>
  <si>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</si>
  <si>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</si>
  <si>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</si>
  <si>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</si>
  <si>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</si>
  <si>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</si>
  <si>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</si>
  <si>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</si>
  <si>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</si>
  <si>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</si>
  <si>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</si>
  <si>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</si>
  <si>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</si>
  <si>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</si>
  <si>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</si>
  <si>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</si>
  <si>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</si>
  <si>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</si>
  <si>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</si>
  <si>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</si>
  <si>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</si>
  <si>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</si>
  <si>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</si>
  <si>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</si>
  <si>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</si>
  <si>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</si>
  <si>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</si>
  <si>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</si>
  <si>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</si>
  <si>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</si>
  <si>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</si>
  <si>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</si>
  <si>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</si>
  <si>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</si>
  <si>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</si>
  <si>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</si>
  <si>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</si>
  <si>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</si>
  <si>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</si>
  <si>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</si>
  <si>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</si>
  <si>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</si>
  <si>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</si>
  <si>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</si>
  <si>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</si>
  <si>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</si>
  <si>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</si>
  <si>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</si>
  <si>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</si>
  <si>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</si>
  <si>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</si>
  <si>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</si>
  <si>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</si>
  <si>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</si>
  <si>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</si>
  <si>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</si>
  <si>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</si>
  <si>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</si>
  <si>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</si>
  <si>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</si>
  <si>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</si>
  <si>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</si>
  <si>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</si>
  <si>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</si>
  <si>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</si>
  <si>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</si>
  <si>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</si>
  <si>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</si>
  <si>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</si>
  <si>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</si>
  <si>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</si>
  <si>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</si>
  <si>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</si>
  <si>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</si>
  <si>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</si>
  <si>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</si>
  <si>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</si>
  <si>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</si>
  <si>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</si>
  <si>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</si>
  <si>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</si>
  <si>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</si>
  <si>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</si>
  <si>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</si>
  <si>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</si>
  <si>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</si>
  <si>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</si>
  <si>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</si>
  <si>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</si>
  <si>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</si>
  <si>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</si>
  <si>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</si>
  <si>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</si>
  <si>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</si>
  <si>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</si>
  <si>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</si>
  <si>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</si>
  <si>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</si>
  <si>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</si>
  <si>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</si>
  <si>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</si>
  <si>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</si>
  <si>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</si>
  <si>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</si>
  <si>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</si>
  <si>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</si>
  <si>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</si>
  <si>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</si>
  <si>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</si>
  <si>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</si>
  <si>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</si>
  <si>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</si>
  <si>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</si>
  <si>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</si>
  <si>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</si>
  <si>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</si>
  <si>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</si>
  <si>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</si>
  <si>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</si>
  <si>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</si>
  <si>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</si>
  <si>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</si>
  <si>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</si>
  <si>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</si>
  <si>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</si>
  <si>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</si>
  <si>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</si>
  <si>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</si>
  <si>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</si>
  <si>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</si>
  <si>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</si>
  <si>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</si>
  <si>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</si>
  <si>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</si>
  <si>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</si>
  <si>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</si>
  <si>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</si>
  <si>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</si>
  <si>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</si>
  <si>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</si>
  <si>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</si>
  <si>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</si>
  <si>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</si>
  <si>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</si>
  <si>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</si>
  <si>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</si>
  <si>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</si>
  <si>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</si>
  <si>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</si>
  <si>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</si>
  <si>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</si>
  <si>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</si>
  <si>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</si>
  <si>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</si>
  <si>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</si>
  <si>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</si>
  <si>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</si>
  <si>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</si>
  <si>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</si>
  <si>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</si>
  <si>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</si>
  <si>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</si>
  <si>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</si>
  <si>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</si>
  <si>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</si>
  <si>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</si>
  <si>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</si>
  <si>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</si>
  <si>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</si>
  <si>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</si>
  <si>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</si>
  <si>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</si>
  <si>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</si>
  <si>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</si>
  <si>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</si>
  <si>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</si>
  <si>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</si>
  <si>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</si>
  <si>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</si>
  <si>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</si>
  <si>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</si>
  <si>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</si>
  <si>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</si>
  <si>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</si>
  <si>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</si>
  <si>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</si>
  <si>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</si>
  <si>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</si>
  <si>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</si>
  <si>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</si>
  <si>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</si>
  <si>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</si>
  <si>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</si>
  <si>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</si>
  <si>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</si>
  <si>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</si>
  <si>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</si>
  <si>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</si>
  <si>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</si>
  <si>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</si>
  <si>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</si>
  <si>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</si>
  <si>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</si>
  <si>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</si>
  <si>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</si>
  <si>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</si>
  <si>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</si>
  <si>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</si>
  <si>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</si>
  <si>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</si>
  <si>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</si>
  <si>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</si>
  <si>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</si>
  <si>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</si>
  <si>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</si>
  <si>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</si>
  <si>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</si>
  <si>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</si>
  <si>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</si>
  <si>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</si>
  <si>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</si>
  <si>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</si>
  <si>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</si>
  <si>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</si>
  <si>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</si>
  <si>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</si>
  <si>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</si>
  <si>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</si>
  <si>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</si>
  <si>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</si>
  <si>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</si>
  <si>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</si>
  <si>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</si>
  <si>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</si>
  <si>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</si>
  <si>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</si>
  <si>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</si>
  <si>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</si>
  <si>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</si>
  <si>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</si>
  <si>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</si>
  <si>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</si>
  <si>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</si>
  <si>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</si>
  <si>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</si>
  <si>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</si>
  <si>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</si>
  <si>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</si>
  <si>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</si>
  <si>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</si>
  <si>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</si>
  <si>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</si>
  <si>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</si>
  <si>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</si>
  <si>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</si>
  <si>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</si>
  <si>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</si>
  <si>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</si>
  <si>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</si>
  <si>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</si>
  <si>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</si>
  <si>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</si>
  <si>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</si>
  <si>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</si>
  <si>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</si>
  <si>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</si>
  <si>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</si>
  <si>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</si>
  <si>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</si>
  <si>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</si>
  <si>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</si>
  <si>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</si>
  <si>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</si>
  <si>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</si>
  <si>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</si>
  <si>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</si>
  <si>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</si>
  <si>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</si>
  <si>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</si>
  <si>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</si>
  <si>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</si>
  <si>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</si>
  <si>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</si>
  <si>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</si>
  <si>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</si>
  <si>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</si>
  <si>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</si>
  <si>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</si>
  <si>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</si>
  <si>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</si>
  <si>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</si>
  <si>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</si>
  <si>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</si>
  <si>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</si>
  <si>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</si>
  <si>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</si>
  <si>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</si>
  <si>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</si>
  <si>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</si>
  <si>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</si>
  <si>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</si>
  <si>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</si>
  <si>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</si>
  <si>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</si>
  <si>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</si>
  <si>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</si>
  <si>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</si>
  <si>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</si>
  <si>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</si>
  <si>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</si>
  <si>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</si>
  <si>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</si>
  <si>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</si>
  <si>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</si>
  <si>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</si>
  <si>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</si>
  <si>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</si>
  <si>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</si>
  <si>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</si>
  <si>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</si>
  <si>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</si>
  <si>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</si>
  <si>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</si>
  <si>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</si>
  <si>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</si>
  <si>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</si>
  <si>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</si>
  <si>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</si>
  <si>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</si>
  <si>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</si>
  <si>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</si>
  <si>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</si>
  <si>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</si>
  <si>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</si>
  <si>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</si>
  <si>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</si>
  <si>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</si>
  <si>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</si>
  <si>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</si>
  <si>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</si>
  <si>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</si>
  <si>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</si>
  <si>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</si>
  <si>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</si>
  <si>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</si>
  <si>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</si>
  <si>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</si>
  <si>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</si>
  <si>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</si>
  <si>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</si>
  <si>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</si>
  <si>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</si>
  <si>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</si>
  <si>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</si>
  <si>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</si>
  <si>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</si>
  <si>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</si>
  <si>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</si>
  <si>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</si>
  <si>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</si>
  <si>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</si>
  <si>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</si>
  <si>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</si>
  <si>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</si>
  <si>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</si>
  <si>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</si>
  <si>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</si>
  <si>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</si>
  <si>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</si>
  <si>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</si>
  <si>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</si>
  <si>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</si>
  <si>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</si>
  <si>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</si>
  <si>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</si>
  <si>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</si>
  <si>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</si>
  <si>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</si>
  <si>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</si>
  <si>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</si>
  <si>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</si>
  <si>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</si>
  <si>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</si>
  <si>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</si>
  <si>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</si>
  <si>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</si>
  <si>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</si>
  <si>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</si>
  <si>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</si>
  <si>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</si>
  <si>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</si>
  <si>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</si>
  <si>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</si>
  <si>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</si>
  <si>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</si>
  <si>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</si>
  <si>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</si>
  <si>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</si>
  <si>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</si>
  <si>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</si>
  <si>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</si>
  <si>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</si>
  <si>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</si>
  <si>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</si>
  <si>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</si>
  <si>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</si>
  <si>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</si>
  <si>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</si>
  <si>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</si>
  <si>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</si>
  <si>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</si>
  <si>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</si>
  <si>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</si>
  <si>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</si>
  <si>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</si>
  <si>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</si>
  <si>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</si>
  <si>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</si>
  <si>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</si>
  <si>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</si>
  <si>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</si>
  <si>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</si>
  <si>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</si>
  <si>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</si>
  <si>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</si>
  <si>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</si>
  <si>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</si>
  <si>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</si>
  <si>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</si>
  <si>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</si>
  <si>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</si>
  <si>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</si>
  <si>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</si>
  <si>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</si>
  <si>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</si>
  <si>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</si>
  <si>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</si>
  <si>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</si>
  <si>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</si>
  <si>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</si>
  <si>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</si>
  <si>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</si>
  <si>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</si>
  <si>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</si>
  <si>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</si>
  <si>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</si>
  <si>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</si>
  <si>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</si>
  <si>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</si>
  <si>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</si>
  <si>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</si>
  <si>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</si>
  <si>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</si>
  <si>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</si>
  <si>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</si>
  <si>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</si>
  <si>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</si>
  <si>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</si>
  <si>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</si>
  <si>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</si>
  <si>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</si>
  <si>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</si>
  <si>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</si>
  <si>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</si>
  <si>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</si>
  <si>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</si>
  <si>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</si>
  <si>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</si>
  <si>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</si>
  <si>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</si>
  <si>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</si>
  <si>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</si>
  <si>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</si>
  <si>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</si>
  <si>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</si>
  <si>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</si>
  <si>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</si>
  <si>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</si>
  <si>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</si>
  <si>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</si>
  <si>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</si>
  <si>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</si>
  <si>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</si>
  <si>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</si>
  <si>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</si>
  <si>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</si>
  <si>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</si>
  <si>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</si>
  <si>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</si>
  <si>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</si>
  <si>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</si>
  <si>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</si>
  <si>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</si>
  <si>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</si>
  <si>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</si>
  <si>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</si>
  <si>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</si>
  <si>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</si>
  <si>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</si>
  <si>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</si>
  <si>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</si>
  <si>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</si>
  <si>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</si>
  <si>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</si>
  <si>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</si>
  <si>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</si>
  <si>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</si>
  <si>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</si>
  <si>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</si>
  <si>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</si>
  <si>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</si>
  <si>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</si>
  <si>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</si>
  <si>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</si>
  <si>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</si>
  <si>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</si>
  <si>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</si>
  <si>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</si>
  <si>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</si>
  <si>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</si>
  <si>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</si>
  <si>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</si>
  <si>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</si>
  <si>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</si>
  <si>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</si>
  <si>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</si>
  <si>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</si>
  <si>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</si>
  <si>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</si>
  <si>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</si>
  <si>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</si>
  <si>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</si>
  <si>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</si>
  <si>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</si>
  <si>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</si>
  <si>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</si>
  <si>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</si>
  <si>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</si>
  <si>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</si>
  <si>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</si>
  <si>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</si>
  <si>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</si>
  <si>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</si>
  <si>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</si>
  <si>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</si>
  <si>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</si>
  <si>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</si>
  <si>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</si>
  <si>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</si>
  <si>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</si>
  <si>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</si>
  <si>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</si>
  <si>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</si>
  <si>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</si>
  <si>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</si>
  <si>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</si>
  <si>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</si>
  <si>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</si>
  <si>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</si>
  <si>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</si>
  <si>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</si>
  <si>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</si>
  <si>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</si>
  <si>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</si>
  <si>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</si>
  <si>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</si>
  <si>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</si>
  <si>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</si>
  <si>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</si>
  <si>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</si>
  <si>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</si>
  <si>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</si>
  <si>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</si>
  <si>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</si>
  <si>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</si>
  <si>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</si>
  <si>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</si>
  <si>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</si>
  <si>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</si>
  <si>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</si>
  <si>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</si>
  <si>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</si>
  <si>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</si>
  <si>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</si>
  <si>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</si>
  <si>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</si>
  <si>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</si>
  <si>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</si>
  <si>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</si>
  <si>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</si>
  <si>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</si>
  <si>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</si>
  <si>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</si>
  <si>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</si>
  <si>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</si>
  <si>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</si>
  <si>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</si>
  <si>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</si>
  <si>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</si>
  <si>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</si>
  <si>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</si>
  <si>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</si>
  <si>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</si>
  <si>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</si>
  <si>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</si>
  <si>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</si>
  <si>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</si>
  <si>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</si>
  <si>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</si>
  <si>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</si>
  <si>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</si>
  <si>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</si>
  <si>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</si>
  <si>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</si>
  <si>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</si>
  <si>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</si>
  <si>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</si>
  <si>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</si>
  <si>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</si>
  <si>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</si>
  <si>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</si>
  <si>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</si>
  <si>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</si>
  <si>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</si>
  <si>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</si>
  <si>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</si>
  <si>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</si>
  <si>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</si>
  <si>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</si>
  <si>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</si>
  <si>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</si>
  <si>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</si>
  <si>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</si>
  <si>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</si>
  <si>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</si>
  <si>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</si>
  <si>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</si>
  <si>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</si>
  <si>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</si>
  <si>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</si>
  <si>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</si>
  <si>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</si>
  <si>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</si>
  <si>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</si>
  <si>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</si>
  <si>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</si>
  <si>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</si>
  <si>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</si>
  <si>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</si>
  <si>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</si>
  <si>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</si>
  <si>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</si>
  <si>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</si>
  <si>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</si>
  <si>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</si>
  <si>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</si>
  <si>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</si>
  <si>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</si>
  <si>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</si>
  <si>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</si>
  <si>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</si>
  <si>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</si>
  <si>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</si>
  <si>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</si>
  <si>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</si>
  <si>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</si>
  <si>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</si>
  <si>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</si>
  <si>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</si>
  <si>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</si>
  <si>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</si>
  <si>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</si>
  <si>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</si>
  <si>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</si>
  <si>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</si>
  <si>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</si>
  <si>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</si>
  <si>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</si>
  <si>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</si>
  <si>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</si>
  <si>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</si>
  <si>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</si>
  <si>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</si>
  <si>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</si>
  <si>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</si>
  <si>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</si>
  <si>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</si>
  <si>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</si>
  <si>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</si>
  <si>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</si>
  <si>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</si>
  <si>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</si>
  <si>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</si>
  <si>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</si>
  <si>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</si>
  <si>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</si>
  <si>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</si>
  <si>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</si>
  <si>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</si>
  <si>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</si>
  <si>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</si>
  <si>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</si>
  <si>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</si>
  <si>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</si>
  <si>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</si>
  <si>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</si>
  <si>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</si>
  <si>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</si>
  <si>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</si>
  <si>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</si>
  <si>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</si>
  <si>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</si>
  <si>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</si>
  <si>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</si>
  <si>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</si>
  <si>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</si>
  <si>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</si>
  <si>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</si>
  <si>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</si>
  <si>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</si>
  <si>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</si>
  <si>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</si>
  <si>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</si>
  <si>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</si>
  <si>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</si>
  <si>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</si>
  <si>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</si>
  <si>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</si>
  <si>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</si>
  <si>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</si>
  <si>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</si>
  <si>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</si>
  <si>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</si>
  <si>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</si>
  <si>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</si>
  <si>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</si>
  <si>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</si>
  <si>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</si>
  <si>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</si>
  <si>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</si>
  <si>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</si>
  <si>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</si>
  <si>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</si>
  <si>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</si>
  <si>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</si>
  <si>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</si>
  <si>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</si>
  <si>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</si>
  <si>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</si>
  <si>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</si>
  <si>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</si>
  <si>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</si>
  <si>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</si>
  <si>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</si>
  <si>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</si>
  <si>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</si>
  <si>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</si>
  <si>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</si>
  <si>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</si>
  <si>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</si>
  <si>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</si>
  <si>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</si>
  <si>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</si>
  <si>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</si>
  <si>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</si>
  <si>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</si>
  <si>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</si>
  <si>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</si>
  <si>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</si>
  <si>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</si>
  <si>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</si>
  <si>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</si>
  <si>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</si>
  <si>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</si>
  <si>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</si>
  <si>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</si>
  <si>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</si>
  <si>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</si>
  <si>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</si>
  <si>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</si>
  <si>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</si>
  <si>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</si>
  <si>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</si>
  <si>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</si>
  <si>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</si>
  <si>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</si>
  <si>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</si>
  <si>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</si>
  <si>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</si>
  <si>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</si>
  <si>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</si>
  <si>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</si>
  <si>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</si>
  <si>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</si>
  <si>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</si>
  <si>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</si>
  <si>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</si>
  <si>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</si>
  <si>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</si>
  <si>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</si>
  <si>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</si>
  <si>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</si>
  <si>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</si>
  <si>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</si>
  <si>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</si>
  <si>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</si>
  <si>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</si>
  <si>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</si>
  <si>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</si>
  <si>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</si>
  <si>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</si>
  <si>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</si>
  <si>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</si>
  <si>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</si>
  <si>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</si>
  <si>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</si>
  <si>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</si>
  <si>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</si>
  <si>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</si>
  <si>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</si>
  <si>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</si>
  <si>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</si>
  <si>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</si>
  <si>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</si>
  <si>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</si>
  <si>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</si>
  <si>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</si>
  <si>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</si>
  <si>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</si>
  <si>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</si>
  <si>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</si>
  <si>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</si>
  <si>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</si>
  <si>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</si>
  <si>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</si>
  <si>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</si>
  <si>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</si>
  <si>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</si>
  <si>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</si>
  <si>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</si>
  <si>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</si>
  <si>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</si>
  <si>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</si>
  <si>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</si>
  <si>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</si>
  <si>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</si>
  <si>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</si>
  <si>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</si>
  <si>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</si>
  <si>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</si>
  <si>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</si>
  <si>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</si>
  <si>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</si>
  <si>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</si>
  <si>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</si>
  <si>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</si>
  <si>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</si>
  <si>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</si>
  <si>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</si>
  <si>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</si>
  <si>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</si>
  <si>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</si>
  <si>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</si>
  <si>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</si>
  <si>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</si>
  <si>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</si>
  <si>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</si>
  <si>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</si>
  <si>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</si>
  <si>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</si>
  <si>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</si>
  <si>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</si>
  <si>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</si>
  <si>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</si>
  <si>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</si>
  <si>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</si>
  <si>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</si>
  <si>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</si>
  <si>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</si>
  <si>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</si>
  <si>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</si>
  <si>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</si>
  <si>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</si>
  <si>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</si>
  <si>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</si>
  <si>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</si>
  <si>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</si>
  <si>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</si>
  <si>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</si>
  <si>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</si>
  <si>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</si>
  <si>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</si>
  <si>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</si>
  <si>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</si>
  <si>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</si>
  <si>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</si>
  <si>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</si>
  <si>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</si>
  <si>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</si>
  <si>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</si>
  <si>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</si>
  <si>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</si>
  <si>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</si>
  <si>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</si>
  <si>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</si>
  <si>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</si>
  <si>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</si>
  <si>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</si>
  <si>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</si>
  <si>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</si>
  <si>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</si>
  <si>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</si>
  <si>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</si>
  <si>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</si>
  <si>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</si>
  <si>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</si>
  <si>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</si>
  <si>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</si>
  <si>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</si>
  <si>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</si>
  <si>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</si>
  <si>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</si>
  <si>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</si>
  <si>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</si>
  <si>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</si>
  <si>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</si>
  <si>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</si>
  <si>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</si>
  <si>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</si>
  <si>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</si>
  <si>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</si>
  <si>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</si>
  <si>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</si>
  <si>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</si>
  <si>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</si>
  <si>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</si>
  <si>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</si>
  <si>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</si>
  <si>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</si>
  <si>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</si>
  <si>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</si>
  <si>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</si>
  <si>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</si>
  <si>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</si>
  <si>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</si>
  <si>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</si>
  <si>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</si>
  <si>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</si>
  <si>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</si>
  <si>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</si>
  <si>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</si>
  <si>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</si>
  <si>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</si>
  <si>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</si>
  <si>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</si>
  <si>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</si>
  <si>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</si>
  <si>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</si>
  <si>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</si>
  <si>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</si>
  <si>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</si>
  <si>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</si>
  <si>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</si>
  <si>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</si>
  <si>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</si>
  <si>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</si>
  <si>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</si>
  <si>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</si>
  <si>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</si>
  <si>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</si>
  <si>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</si>
  <si>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</si>
  <si>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</si>
  <si>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</si>
  <si>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</si>
  <si>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</si>
  <si>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</si>
  <si>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</si>
  <si>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</si>
  <si>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</si>
  <si>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</si>
  <si>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</si>
  <si>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</si>
  <si>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</si>
  <si>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</si>
  <si>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</si>
  <si>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</si>
  <si>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</si>
  <si>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</si>
  <si>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</si>
  <si>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</si>
  <si>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</si>
  <si>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</si>
  <si>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</si>
  <si>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</si>
  <si>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</si>
  <si>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</si>
  <si>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</si>
  <si>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</si>
  <si>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</si>
  <si>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</si>
  <si>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</si>
  <si>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</si>
  <si>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</si>
  <si>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</si>
  <si>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</si>
  <si>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</si>
  <si>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</si>
  <si>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</si>
  <si>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</si>
  <si>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</si>
  <si>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</si>
  <si>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</si>
  <si>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</si>
  <si>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</si>
  <si>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</si>
  <si>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</si>
  <si>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</si>
  <si>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</si>
  <si>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</si>
  <si>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</si>
  <si>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</si>
  <si>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</si>
  <si>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</si>
  <si>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</si>
  <si>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</si>
  <si>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</si>
  <si>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</si>
  <si>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</si>
  <si>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</si>
  <si>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</si>
  <si>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</si>
  <si>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</si>
  <si>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</si>
  <si>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</si>
  <si>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</si>
  <si>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</si>
  <si>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</si>
  <si>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</si>
  <si>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</si>
  <si>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</si>
  <si>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</si>
  <si>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</si>
  <si>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</si>
  <si>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</si>
  <si>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</si>
  <si>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</si>
  <si>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</si>
  <si>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</si>
  <si>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</si>
  <si>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</si>
  <si>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</si>
  <si>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</si>
  <si>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</si>
  <si>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</si>
  <si>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</si>
  <si>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</si>
  <si>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</si>
  <si>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</si>
  <si>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</si>
  <si>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</si>
  <si>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</si>
  <si>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</si>
  <si>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</si>
  <si>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</si>
  <si>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</si>
  <si>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</si>
  <si>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</si>
  <si>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</si>
  <si>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</si>
  <si>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</si>
  <si>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</si>
  <si>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</si>
  <si>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</si>
  <si>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</si>
  <si>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</si>
  <si>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</si>
  <si>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</si>
  <si>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</si>
  <si>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</si>
  <si>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</si>
  <si>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</si>
  <si>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</si>
  <si>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</si>
  <si>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</si>
  <si>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</si>
  <si>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</si>
  <si>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</si>
  <si>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</si>
  <si>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</si>
  <si>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</si>
  <si>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</si>
  <si>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</si>
  <si>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</si>
  <si>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</si>
  <si>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</si>
  <si>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</si>
  <si>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</si>
  <si>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</si>
  <si>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</si>
  <si>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</si>
  <si>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</si>
  <si>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</si>
  <si>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</si>
  <si>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</si>
  <si>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</si>
  <si>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</si>
  <si>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</si>
  <si>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</si>
  <si>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</si>
  <si>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</si>
  <si>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</si>
  <si>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</si>
  <si>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</si>
  <si>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</si>
  <si>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</si>
  <si>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</si>
  <si>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</si>
  <si>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</si>
  <si>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</si>
  <si>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</si>
  <si>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</si>
  <si>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</si>
  <si>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</si>
  <si>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</si>
  <si>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</si>
  <si>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</si>
  <si>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</si>
  <si>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</si>
  <si>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</si>
  <si>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</si>
  <si>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</si>
  <si>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</si>
  <si>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</si>
  <si>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</si>
  <si>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</si>
  <si>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</si>
  <si>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</si>
  <si>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</si>
  <si>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</si>
  <si>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</si>
  <si>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</si>
  <si>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</si>
  <si>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</si>
  <si>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</si>
  <si>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</si>
  <si>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</si>
  <si>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</si>
  <si>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</si>
  <si>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</si>
  <si>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</si>
  <si>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</si>
  <si>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</si>
  <si>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</si>
  <si>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</si>
  <si>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</si>
  <si>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</si>
  <si>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</si>
  <si>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</si>
  <si>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</si>
  <si>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</si>
  <si>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</si>
  <si>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</si>
  <si>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</si>
  <si>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</si>
  <si>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</si>
  <si>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</si>
  <si>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</si>
  <si>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</si>
  <si>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</si>
  <si>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</si>
  <si>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</si>
  <si>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</si>
  <si>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</si>
  <si>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</si>
  <si>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</si>
  <si>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</si>
  <si>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</si>
  <si>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</si>
  <si>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</si>
  <si>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</si>
  <si>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</si>
  <si>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</si>
  <si>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</si>
  <si>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</si>
  <si>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</si>
  <si>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</si>
  <si>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</si>
  <si>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</si>
  <si>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</si>
  <si>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</si>
  <si>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</si>
  <si>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</si>
  <si>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</si>
  <si>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</si>
  <si>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</si>
  <si>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</si>
  <si>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</si>
  <si>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</si>
  <si>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</si>
  <si>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</si>
  <si>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</si>
  <si>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</si>
  <si>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</si>
  <si>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</si>
  <si>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</si>
  <si>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</si>
  <si>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</si>
  <si>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</si>
  <si>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</si>
  <si>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</si>
  <si>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</si>
  <si>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</si>
  <si>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</si>
  <si>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</si>
  <si>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</si>
  <si>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</si>
  <si>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</si>
  <si>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</si>
  <si>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</si>
  <si>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</si>
  <si>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</si>
  <si>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</si>
  <si>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</si>
  <si>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</si>
  <si>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</si>
  <si>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</si>
  <si>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</si>
  <si>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</si>
  <si>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</si>
  <si>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</si>
  <si>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</si>
  <si>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</si>
  <si>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</si>
  <si>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</si>
  <si>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</si>
  <si>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</si>
  <si>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</si>
  <si>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</si>
  <si>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</si>
  <si>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</si>
  <si>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</si>
  <si>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</si>
  <si>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</si>
  <si>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</si>
  <si>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</si>
  <si>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</si>
  <si>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</si>
  <si>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</si>
  <si>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</si>
  <si>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</si>
  <si>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</si>
  <si>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</si>
  <si>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</si>
  <si>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</si>
  <si>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</si>
  <si>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</si>
  <si>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</si>
  <si>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</si>
  <si>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</si>
  <si>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</si>
  <si>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</si>
  <si>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</si>
  <si>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</si>
  <si>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</si>
  <si>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</si>
  <si>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</si>
  <si>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</si>
  <si>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</si>
  <si>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</si>
  <si>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</si>
  <si>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</si>
  <si>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</si>
  <si>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</si>
  <si>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</si>
  <si>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</si>
  <si>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</si>
  <si>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</si>
  <si>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</si>
  <si>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</si>
  <si>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</si>
  <si>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</si>
  <si>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</si>
  <si>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</si>
  <si>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</si>
  <si>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</si>
  <si>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</si>
  <si>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</si>
  <si>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</si>
  <si>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</si>
  <si>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</si>
  <si>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</si>
  <si>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</si>
  <si>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</si>
  <si>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</si>
  <si>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</si>
  <si>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</si>
  <si>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</si>
  <si>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</si>
  <si>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</si>
  <si>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</si>
  <si>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</si>
  <si>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</si>
  <si>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</si>
  <si>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</si>
  <si>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</si>
  <si>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</si>
  <si>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</si>
  <si>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</si>
  <si>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</si>
  <si>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</si>
  <si>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</si>
  <si>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</si>
  <si>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</si>
  <si>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</si>
  <si>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</si>
  <si>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</si>
  <si>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</si>
  <si>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</si>
  <si>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</si>
  <si>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</si>
  <si>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</si>
  <si>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</si>
  <si>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</si>
  <si>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</si>
  <si>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</si>
  <si>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</si>
  <si>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</si>
  <si>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</si>
  <si>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</si>
  <si>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</si>
  <si>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</si>
  <si>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</si>
  <si>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</si>
  <si>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</si>
  <si>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</si>
  <si>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</si>
  <si>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</si>
  <si>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</si>
  <si>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</si>
  <si>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</si>
  <si>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</si>
  <si>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</si>
  <si>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</si>
  <si>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</si>
  <si>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</si>
  <si>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</si>
  <si>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</si>
  <si>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</si>
  <si>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</si>
  <si>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</si>
  <si>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</si>
  <si>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</si>
  <si>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</si>
  <si>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</si>
  <si>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</si>
  <si>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</si>
  <si>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</si>
  <si>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</si>
  <si>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</si>
  <si>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</si>
  <si>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</si>
  <si>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</si>
  <si>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</si>
  <si>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</si>
  <si>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</si>
  <si>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</si>
  <si>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</si>
  <si>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</si>
  <si>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</si>
  <si>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</si>
  <si>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</si>
  <si>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</si>
  <si>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</si>
  <si>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</si>
  <si>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</si>
  <si>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</si>
  <si>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</si>
  <si>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</si>
  <si>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</si>
  <si>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</si>
  <si>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</si>
  <si>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</si>
  <si>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</si>
  <si>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</si>
  <si>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</si>
  <si>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</si>
  <si>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</si>
  <si>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</si>
  <si>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</si>
  <si>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</si>
  <si>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</si>
  <si>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</si>
  <si>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</si>
  <si>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</si>
  <si>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</si>
  <si>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</si>
  <si>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</si>
  <si>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</si>
  <si>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</si>
  <si>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</si>
  <si>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</si>
  <si>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</si>
  <si>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</si>
  <si>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</si>
  <si>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</si>
  <si>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</si>
  <si>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</si>
  <si>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</si>
  <si>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</si>
  <si>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</si>
  <si>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</si>
  <si>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</si>
  <si>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</si>
  <si>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</si>
  <si>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</si>
  <si>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</si>
  <si>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</si>
  <si>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</si>
  <si>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</si>
  <si>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</si>
  <si>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</si>
  <si>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</si>
  <si>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</si>
  <si>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</si>
  <si>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</si>
  <si>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</si>
  <si>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</si>
  <si>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</si>
  <si>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</si>
  <si>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</si>
  <si>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</si>
  <si>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</si>
  <si>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</si>
  <si>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</si>
  <si>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</si>
  <si>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</si>
  <si>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</si>
  <si>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</si>
  <si>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</si>
  <si>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</si>
  <si>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</si>
  <si>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</si>
  <si>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</si>
  <si>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</si>
  <si>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</si>
  <si>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</si>
  <si>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</si>
  <si>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</si>
  <si>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</si>
  <si>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</si>
  <si>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</si>
  <si>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</si>
  <si>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</si>
  <si>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</si>
  <si>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</si>
  <si>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</si>
  <si>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</si>
  <si>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</si>
  <si>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</si>
  <si>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</si>
  <si>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</si>
  <si>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</si>
  <si>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</si>
  <si>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</si>
  <si>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</si>
  <si>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</si>
  <si>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</si>
  <si>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</si>
  <si>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</si>
  <si>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</si>
  <si>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</si>
  <si>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</si>
  <si>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</si>
  <si>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</si>
  <si>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</si>
  <si>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</si>
  <si>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</si>
  <si>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</si>
  <si>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</si>
  <si>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</si>
  <si>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</si>
  <si>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</si>
  <si>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</si>
  <si>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</si>
  <si>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</si>
  <si>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</si>
  <si>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</si>
  <si>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</si>
  <si>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</si>
  <si>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</si>
  <si>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</si>
  <si>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</si>
  <si>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</si>
  <si>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</si>
  <si>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</si>
  <si>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</si>
  <si>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</si>
  <si>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</si>
  <si>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</si>
  <si>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</si>
  <si>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</si>
  <si>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</si>
  <si>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</si>
  <si>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</si>
  <si>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</si>
  <si>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</si>
  <si>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</si>
  <si>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</si>
  <si>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</si>
  <si>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</si>
  <si>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</si>
  <si>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</si>
  <si>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</si>
  <si>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</si>
  <si>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</si>
  <si>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</si>
  <si>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</si>
  <si>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</si>
  <si>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</si>
  <si>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</si>
  <si>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</si>
  <si>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</si>
  <si>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</si>
  <si>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</si>
  <si>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</si>
  <si>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</si>
  <si>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</si>
  <si>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</si>
  <si>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</si>
  <si>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</si>
  <si>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</si>
  <si>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</si>
  <si>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</si>
  <si>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</si>
  <si>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</si>
  <si>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</si>
  <si>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</si>
  <si>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</si>
  <si>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</si>
  <si>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</si>
  <si>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</si>
  <si>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</si>
  <si>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</si>
  <si>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</si>
  <si>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</si>
  <si>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</si>
  <si>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</si>
  <si>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</si>
  <si>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</si>
  <si>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</si>
  <si>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</si>
  <si>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</si>
  <si>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</si>
  <si>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</si>
  <si>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</si>
  <si>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</si>
  <si>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</si>
  <si>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</si>
  <si>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</si>
  <si>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</si>
  <si>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</si>
  <si>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</si>
  <si>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</si>
  <si>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</si>
  <si>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</si>
  <si>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</si>
  <si>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</si>
  <si>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</si>
  <si>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</si>
  <si>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</si>
  <si>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</si>
  <si>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</si>
  <si>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</si>
  <si>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</si>
  <si>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</si>
  <si>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</si>
  <si>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</si>
  <si>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</si>
  <si>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</si>
  <si>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</si>
  <si>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</si>
  <si>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</si>
  <si>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</si>
  <si>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</si>
  <si>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</si>
  <si>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</si>
  <si>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</si>
  <si>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</si>
  <si>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</si>
  <si>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</si>
  <si>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</si>
  <si>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</si>
  <si>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</si>
  <si>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</si>
  <si>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</si>
  <si>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</si>
  <si>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</si>
  <si>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</si>
  <si>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</si>
  <si>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</si>
  <si>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</si>
  <si>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</si>
  <si>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</si>
  <si>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</si>
  <si>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</si>
  <si>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</si>
  <si>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</si>
  <si>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</si>
  <si>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</si>
  <si>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</si>
  <si>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</si>
  <si>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</si>
  <si>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</si>
  <si>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</si>
  <si>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</si>
  <si>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</si>
  <si>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</si>
  <si>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</si>
  <si>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</si>
  <si>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</si>
  <si>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</si>
  <si>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</si>
  <si>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</si>
  <si>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</si>
  <si>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</si>
  <si>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</si>
  <si>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</si>
  <si>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</si>
  <si>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</si>
  <si>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</si>
  <si>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</si>
  <si>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</si>
  <si>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</si>
  <si>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</si>
  <si>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</si>
  <si>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</si>
  <si>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</si>
  <si>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</si>
  <si>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</si>
  <si>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</si>
  <si>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</si>
  <si>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</si>
  <si>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</si>
  <si>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</si>
  <si>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</si>
  <si>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</si>
  <si>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</si>
  <si>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</si>
  <si>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</si>
  <si>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</si>
  <si>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</si>
  <si>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</si>
  <si>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</si>
  <si>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</si>
  <si>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</si>
  <si>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</si>
  <si>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</si>
  <si>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</si>
  <si>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</si>
  <si>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</si>
  <si>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</si>
  <si>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</si>
  <si>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</si>
  <si>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</si>
  <si>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</si>
  <si>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</si>
  <si>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</si>
  <si>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</si>
  <si>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</si>
  <si>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</si>
  <si>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</si>
  <si>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</si>
  <si>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</si>
  <si>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</si>
  <si>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</si>
  <si>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</si>
  <si>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</si>
  <si>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</si>
  <si>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</si>
  <si>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</si>
  <si>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</si>
  <si>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</si>
  <si>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</si>
  <si>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</si>
  <si>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</si>
  <si>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</si>
  <si>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</si>
  <si>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</si>
  <si>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</si>
  <si>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</si>
  <si>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</si>
  <si>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</si>
  <si>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</si>
  <si>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</si>
  <si>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</si>
  <si>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</si>
  <si>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</si>
  <si>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</si>
  <si>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</si>
  <si>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</si>
  <si>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</si>
  <si>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</si>
  <si>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</si>
  <si>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</si>
  <si>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</si>
  <si>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</si>
  <si>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</si>
  <si>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</si>
  <si>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</si>
  <si>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</si>
  <si>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</si>
  <si>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</si>
  <si>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</si>
  <si>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</si>
  <si>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</si>
  <si>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</si>
  <si>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</si>
  <si>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</si>
  <si>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</si>
  <si>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</si>
  <si>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</si>
  <si>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</si>
  <si>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</si>
  <si>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</si>
  <si>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</si>
  <si>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</si>
  <si>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</si>
  <si>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</si>
  <si>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</si>
  <si>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</si>
  <si>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</si>
  <si>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</si>
  <si>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</si>
  <si>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</si>
  <si>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</si>
  <si>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</si>
  <si>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</si>
  <si>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</si>
  <si>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</si>
  <si>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</si>
  <si>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</si>
  <si>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</si>
  <si>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</si>
  <si>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</si>
  <si>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</si>
  <si>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</si>
  <si>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</si>
  <si>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</si>
  <si>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</si>
  <si>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</si>
  <si>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</si>
  <si>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</si>
  <si>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</si>
  <si>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</si>
  <si>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</si>
  <si>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</si>
  <si>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</si>
  <si>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</si>
  <si>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</si>
  <si>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</si>
  <si>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</si>
  <si>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</si>
  <si>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</si>
  <si>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</si>
  <si>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</si>
  <si>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</si>
  <si>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</si>
  <si>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</si>
  <si>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</si>
  <si>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</si>
  <si>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</si>
  <si>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</si>
  <si>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</si>
  <si>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</si>
  <si>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</si>
  <si>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</si>
  <si>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</si>
  <si>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</si>
  <si>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</si>
  <si>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</si>
  <si>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</si>
  <si>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</si>
  <si>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</si>
  <si>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</si>
  <si>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</si>
  <si>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</si>
  <si>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</si>
  <si>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</si>
  <si>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</si>
  <si>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</si>
  <si>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</si>
  <si>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</si>
  <si>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</si>
  <si>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</si>
  <si>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</si>
  <si>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</si>
  <si>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</si>
  <si>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</si>
  <si>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</si>
  <si>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</si>
  <si>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</si>
  <si>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</si>
  <si>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</si>
  <si>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</si>
  <si>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</si>
  <si>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</si>
  <si>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</si>
  <si>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</si>
  <si>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</si>
  <si>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</si>
  <si>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</si>
  <si>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</si>
  <si>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</si>
  <si>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</si>
  <si>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</si>
  <si>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</si>
  <si>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</si>
  <si>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</si>
  <si>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</si>
  <si>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</si>
  <si>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</si>
  <si>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</si>
  <si>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</si>
  <si>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</si>
  <si>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</si>
  <si>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</si>
  <si>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</si>
  <si>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</si>
  <si>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</si>
  <si>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</si>
  <si>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</si>
  <si>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</si>
  <si>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</si>
  <si>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</si>
  <si>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</si>
  <si>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</si>
  <si>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</si>
  <si>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</si>
  <si>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</si>
  <si>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</si>
  <si>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</si>
  <si>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</si>
  <si>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</si>
  <si>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</si>
  <si>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</si>
  <si>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</si>
  <si>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</si>
  <si>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</si>
  <si>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</si>
  <si>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</si>
  <si>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</si>
  <si>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</si>
  <si>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</si>
  <si>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</si>
  <si>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</si>
  <si>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</si>
  <si>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</si>
  <si>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</si>
  <si>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</si>
  <si>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</si>
  <si>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</si>
  <si>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</si>
  <si>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</si>
  <si>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</si>
  <si>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</si>
  <si>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</si>
  <si>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</si>
  <si>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</si>
  <si>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</si>
  <si>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</si>
  <si>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</si>
  <si>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</si>
  <si>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</si>
  <si>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</si>
  <si>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</si>
  <si>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</si>
  <si>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</si>
  <si>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</si>
  <si>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</si>
  <si>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</si>
  <si>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</si>
  <si>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</si>
  <si>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</si>
  <si>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</si>
  <si>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</si>
  <si>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</si>
  <si>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</si>
  <si>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</si>
  <si>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</si>
  <si>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</si>
  <si>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</si>
  <si>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</si>
  <si>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</si>
  <si>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</si>
  <si>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</si>
  <si>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</si>
  <si>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</si>
  <si>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</si>
  <si>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</si>
  <si>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</si>
  <si>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</si>
  <si>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</si>
  <si>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</si>
  <si>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</si>
  <si>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</si>
  <si>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</si>
  <si>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</si>
  <si>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</si>
  <si>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</si>
  <si>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</si>
  <si>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</si>
  <si>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</si>
  <si>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</si>
  <si>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</si>
  <si>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</si>
  <si>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</si>
  <si>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</si>
  <si>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</si>
  <si>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</si>
  <si>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</si>
  <si>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</si>
  <si>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</si>
  <si>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</si>
  <si>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</si>
  <si>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</si>
  <si>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</si>
  <si>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</si>
  <si>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</si>
  <si>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</si>
  <si>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</si>
  <si>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</si>
  <si>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</si>
  <si>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</si>
  <si>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</si>
  <si>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</si>
  <si>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</si>
  <si>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</si>
  <si>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</si>
  <si>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</si>
  <si>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</si>
  <si>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</si>
  <si>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</si>
  <si>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</si>
  <si>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</si>
  <si>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</si>
  <si>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</si>
  <si>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</si>
  <si>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</si>
  <si>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</si>
  <si>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</si>
  <si>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</si>
  <si>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</si>
  <si>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</si>
  <si>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</si>
  <si>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</si>
  <si>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</si>
  <si>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</si>
  <si>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</si>
  <si>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</si>
  <si>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</si>
  <si>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</si>
  <si>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</si>
  <si>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</si>
  <si>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</si>
  <si>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</si>
  <si>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</si>
  <si>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</si>
  <si>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</si>
  <si>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</si>
  <si>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</si>
  <si>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</si>
  <si>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</si>
  <si>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</si>
  <si>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</si>
  <si>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</si>
  <si>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</si>
  <si>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</si>
  <si>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</si>
  <si>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</si>
  <si>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</si>
  <si>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</si>
  <si>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</si>
  <si>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</si>
  <si>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</si>
  <si>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</si>
  <si>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</si>
  <si>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</si>
  <si>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</si>
  <si>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</si>
  <si>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</si>
  <si>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</si>
  <si>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</si>
  <si>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</si>
  <si>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</si>
  <si>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</si>
  <si>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</si>
  <si>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</si>
  <si>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</si>
  <si>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</si>
  <si>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</si>
  <si>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</si>
  <si>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</si>
  <si>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</si>
  <si>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</si>
  <si>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</si>
  <si>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</si>
  <si>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</si>
  <si>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</si>
  <si>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</si>
  <si>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</si>
  <si>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</si>
  <si>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</si>
  <si>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</si>
  <si>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</si>
  <si>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</si>
  <si>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</si>
  <si>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</si>
  <si>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</si>
  <si>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</si>
  <si>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</si>
  <si>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</si>
  <si>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</si>
  <si>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</si>
  <si>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</si>
  <si>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</si>
  <si>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</si>
  <si>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</si>
  <si>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</si>
  <si>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</si>
  <si>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</si>
  <si>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</si>
  <si>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</si>
  <si>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</si>
  <si>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</si>
  <si>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</si>
  <si>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</si>
  <si>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</si>
  <si>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</si>
  <si>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</si>
  <si>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</si>
  <si>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</si>
  <si>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</si>
  <si>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</si>
  <si>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</si>
  <si>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</si>
  <si>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</si>
  <si>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</si>
  <si>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</si>
  <si>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</si>
  <si>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</si>
  <si>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</si>
  <si>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</si>
  <si>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</si>
  <si>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</si>
  <si>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</si>
  <si>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</si>
  <si>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</si>
  <si>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</si>
  <si>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</si>
  <si>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</si>
  <si>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</si>
  <si>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</si>
  <si>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</si>
  <si>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</si>
  <si>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</si>
  <si>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</si>
  <si>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</si>
  <si>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</si>
  <si>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</si>
  <si>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</si>
  <si>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</si>
  <si>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</si>
  <si>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</si>
  <si>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</si>
  <si>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</si>
  <si>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</si>
  <si>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</si>
  <si>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</si>
  <si>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</si>
  <si>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</si>
  <si>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</si>
  <si>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</si>
  <si>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</si>
  <si>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</si>
  <si>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</si>
  <si>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</si>
  <si>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</si>
  <si>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</si>
  <si>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</si>
  <si>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</si>
  <si>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</si>
  <si>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</si>
  <si>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</si>
  <si>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</si>
  <si>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</si>
  <si>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</si>
  <si>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</si>
  <si>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</si>
  <si>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</si>
  <si>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</si>
  <si>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</si>
  <si>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</si>
  <si>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</si>
  <si>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</si>
  <si>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</si>
  <si>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</si>
  <si>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</si>
  <si>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</si>
  <si>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</si>
  <si>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</si>
  <si>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</si>
  <si>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</si>
  <si>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</si>
  <si>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</si>
  <si>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</si>
  <si>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</si>
  <si>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</si>
  <si>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</si>
  <si>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</si>
  <si>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</si>
  <si>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</si>
  <si>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</si>
  <si>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</si>
  <si>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</si>
  <si>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</si>
  <si>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</si>
  <si>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</si>
  <si>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</si>
  <si>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</si>
  <si>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</si>
  <si>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</si>
  <si>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</si>
  <si>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</si>
  <si>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</si>
  <si>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</si>
  <si>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</si>
  <si>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</si>
  <si>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</si>
  <si>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</si>
  <si>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</si>
  <si>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</si>
  <si>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</si>
  <si>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</si>
  <si>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</si>
  <si>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</si>
  <si>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</si>
  <si>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</si>
  <si>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</si>
  <si>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</si>
  <si>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</si>
  <si>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</si>
  <si>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</si>
  <si>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</si>
  <si>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</si>
  <si>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</si>
  <si>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</si>
  <si>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</si>
  <si>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</si>
  <si>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</si>
  <si>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</si>
  <si>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</si>
  <si>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</si>
  <si>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</si>
  <si>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</si>
  <si>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</si>
  <si>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</si>
  <si>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</si>
  <si>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</si>
  <si>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</si>
  <si>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</si>
  <si>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</si>
  <si>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</si>
  <si>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</si>
  <si>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</si>
  <si>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</si>
  <si>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</si>
  <si>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</si>
  <si>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</si>
  <si>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</si>
  <si>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</si>
  <si>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</si>
  <si>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</si>
  <si>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</si>
  <si>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</si>
  <si>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</si>
  <si>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</si>
  <si>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</si>
  <si>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</si>
  <si>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</si>
  <si>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</si>
  <si>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</si>
  <si>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</si>
  <si>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</si>
  <si>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</si>
  <si>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</si>
  <si>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</si>
  <si>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</si>
  <si>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</si>
  <si>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</si>
  <si>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</si>
  <si>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</si>
  <si>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</si>
  <si>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</si>
  <si>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</si>
  <si>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</si>
  <si>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</si>
  <si>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</si>
  <si>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</si>
  <si>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</si>
  <si>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</si>
  <si>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</si>
  <si>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</si>
  <si>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</si>
  <si>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</si>
  <si>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</si>
  <si>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</si>
  <si>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</si>
  <si>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</si>
  <si>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</si>
  <si>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</si>
  <si>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</si>
  <si>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</si>
  <si>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</si>
  <si>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</si>
  <si>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</si>
  <si>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</si>
  <si>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</si>
  <si>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</si>
  <si>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</si>
  <si>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</si>
  <si>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</si>
  <si>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</si>
  <si>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</si>
  <si>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</si>
  <si>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</si>
  <si>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</si>
  <si>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</si>
  <si>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</si>
  <si>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</si>
  <si>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</si>
  <si>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</si>
  <si>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</si>
  <si>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</si>
  <si>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</si>
  <si>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</si>
  <si>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</si>
  <si>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</si>
  <si>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</si>
  <si>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</si>
  <si>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</si>
  <si>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</si>
  <si>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</si>
  <si>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</si>
  <si>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</si>
  <si>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</si>
  <si>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</si>
  <si>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</si>
  <si>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</si>
  <si>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</si>
  <si>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</si>
  <si>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</si>
  <si>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</si>
  <si>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</si>
  <si>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</si>
  <si>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</si>
  <si>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</si>
  <si>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</si>
  <si>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</si>
  <si>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</si>
  <si>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</si>
  <si>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</si>
  <si>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</si>
  <si>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</si>
  <si>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</si>
  <si>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</si>
  <si>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</si>
  <si>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</si>
  <si>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</si>
  <si>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</si>
  <si>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</si>
  <si>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</si>
  <si>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</si>
  <si>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</si>
  <si>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</si>
  <si>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</si>
  <si>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</si>
  <si>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</si>
  <si>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</si>
  <si>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</si>
  <si>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</si>
  <si>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</si>
  <si>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</si>
  <si>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</si>
  <si>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</si>
  <si>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</si>
  <si>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</si>
  <si>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</si>
  <si>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</si>
  <si>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</si>
  <si>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</si>
  <si>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</si>
  <si>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</si>
  <si>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</si>
  <si>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</si>
  <si>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</si>
  <si>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</si>
  <si>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</si>
  <si>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</si>
  <si>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</si>
  <si>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</si>
  <si>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</si>
  <si>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</si>
  <si>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</si>
  <si>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</si>
  <si>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</si>
  <si>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</si>
  <si>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</si>
  <si>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</si>
  <si>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</si>
  <si>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</si>
  <si>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</si>
  <si>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</si>
  <si>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</si>
  <si>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</si>
  <si>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</si>
  <si>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</si>
  <si>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</si>
  <si>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</si>
  <si>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</si>
  <si>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</si>
  <si>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</si>
  <si>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</si>
  <si>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</si>
  <si>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</si>
  <si>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</si>
  <si>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</si>
  <si>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</si>
  <si>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</si>
  <si>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</si>
  <si>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</si>
  <si>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</si>
  <si>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</si>
  <si>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</si>
  <si>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</si>
  <si>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</si>
  <si>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</si>
  <si>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</si>
  <si>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</si>
  <si>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</si>
  <si>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</si>
  <si>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</si>
  <si>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</si>
  <si>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</si>
  <si>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</si>
  <si>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</si>
  <si>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</si>
  <si>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</si>
  <si>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</si>
  <si>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</si>
  <si>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</si>
  <si>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</si>
  <si>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</si>
  <si>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</si>
  <si>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</si>
  <si>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</si>
  <si>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</si>
  <si>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</si>
  <si>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</si>
  <si>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</si>
  <si>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</si>
  <si>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</si>
  <si>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</si>
  <si>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</si>
  <si>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</si>
  <si>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</si>
  <si>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</si>
  <si>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</si>
  <si>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</si>
  <si>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</si>
  <si>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</si>
  <si>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</si>
  <si>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</si>
  <si>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</si>
  <si>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</si>
  <si>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</si>
  <si>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</si>
  <si>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</si>
  <si>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</si>
  <si>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</si>
  <si>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</si>
  <si>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</si>
  <si>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</si>
  <si>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</si>
  <si>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</si>
  <si>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</si>
  <si>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</si>
  <si>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</si>
  <si>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</si>
  <si>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</si>
  <si>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</si>
  <si>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</si>
  <si>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</si>
  <si>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</si>
  <si>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</si>
  <si>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</si>
  <si>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</si>
  <si>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</si>
  <si>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</si>
  <si>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</si>
  <si>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</si>
  <si>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</si>
  <si>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</si>
  <si>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</si>
  <si>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</si>
  <si>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</si>
  <si>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</si>
  <si>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</si>
  <si>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</si>
  <si>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</si>
  <si>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</si>
  <si>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</si>
  <si>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</si>
  <si>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</si>
  <si>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</si>
  <si>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</si>
  <si>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</si>
  <si>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</si>
  <si>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</si>
  <si>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</si>
  <si>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</si>
  <si>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</si>
  <si>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</si>
  <si>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</si>
  <si>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</si>
  <si>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</si>
  <si>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</si>
  <si>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</si>
  <si>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</si>
  <si>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</si>
  <si>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</si>
  <si>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</si>
  <si>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</si>
  <si>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</si>
  <si>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</si>
  <si>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</si>
  <si>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</si>
  <si>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</si>
  <si>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</si>
  <si>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</si>
  <si>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</si>
  <si>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</si>
  <si>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</si>
  <si>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</si>
  <si>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</si>
  <si>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</si>
  <si>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</si>
  <si>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</si>
  <si>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</si>
  <si>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</si>
  <si>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</si>
  <si>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</si>
  <si>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</si>
  <si>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</si>
  <si>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</si>
  <si>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</si>
  <si>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</si>
  <si>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</si>
  <si>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</si>
  <si>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</si>
  <si>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</si>
  <si>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</si>
  <si>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</si>
  <si>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</si>
  <si>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</si>
  <si>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</si>
  <si>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</si>
  <si>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</si>
  <si>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</si>
  <si>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</si>
  <si>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</si>
  <si>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</si>
  <si>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</si>
  <si>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</si>
  <si>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</si>
  <si>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</si>
  <si>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</si>
  <si>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</si>
  <si>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</si>
  <si>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</si>
  <si>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</si>
  <si>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</si>
  <si>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</si>
  <si>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</si>
  <si>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</si>
  <si>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</si>
  <si>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</si>
  <si>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</si>
  <si>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</si>
  <si>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</si>
  <si>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</si>
  <si>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</si>
  <si>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</si>
  <si>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</si>
  <si>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</si>
  <si>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</si>
  <si>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</si>
  <si>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</si>
  <si>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</si>
  <si>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</si>
  <si>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</si>
  <si>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</si>
  <si>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</si>
  <si>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</si>
  <si>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</si>
  <si>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</si>
  <si>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</si>
  <si>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</si>
  <si>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</si>
  <si>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</si>
  <si>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</si>
  <si>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</si>
  <si>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</si>
  <si>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</si>
  <si>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</si>
  <si>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</si>
  <si>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</si>
  <si>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</si>
  <si>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</si>
  <si>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</si>
  <si>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</si>
  <si>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</si>
  <si>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</si>
  <si>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</si>
  <si>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</si>
  <si>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</si>
  <si>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</si>
  <si>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</si>
  <si>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</si>
  <si>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</si>
  <si>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</si>
  <si>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</si>
  <si>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</si>
  <si>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</si>
  <si>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</si>
  <si>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</si>
  <si>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</si>
  <si>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</si>
  <si>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</si>
  <si>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</si>
  <si>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</si>
  <si>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</si>
  <si>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</si>
  <si>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</si>
  <si>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</si>
  <si>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</si>
  <si>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</si>
  <si>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</si>
  <si>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</si>
  <si>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</si>
  <si>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</si>
  <si>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</si>
  <si>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</si>
  <si>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</si>
  <si>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</si>
  <si>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</si>
  <si>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</si>
  <si>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</si>
  <si>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</si>
  <si>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</si>
  <si>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</si>
  <si>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</si>
  <si>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</si>
  <si>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</si>
  <si>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</si>
  <si>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</si>
  <si>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</si>
  <si>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</si>
  <si>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</si>
  <si>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</si>
  <si>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</si>
  <si>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</si>
  <si>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</si>
  <si>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</si>
  <si>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</si>
  <si>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</si>
  <si>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</si>
  <si>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</si>
  <si>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</si>
  <si>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</si>
  <si>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</si>
  <si>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</si>
  <si>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</si>
  <si>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</si>
  <si>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</si>
  <si>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</si>
  <si>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</si>
  <si>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</si>
  <si>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</si>
  <si>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</si>
  <si>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</si>
  <si>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</si>
  <si>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</si>
  <si>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</si>
  <si>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</si>
  <si>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</si>
  <si>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</si>
  <si>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</si>
  <si>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</si>
  <si>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</si>
  <si>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</si>
  <si>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</si>
  <si>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</si>
  <si>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</si>
  <si>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</si>
  <si>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</si>
  <si>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</si>
  <si>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</si>
  <si>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</si>
  <si>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</si>
  <si>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</si>
  <si>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</si>
  <si>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</si>
  <si>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</si>
  <si>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</si>
  <si>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</si>
  <si>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</si>
  <si>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</si>
  <si>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</si>
  <si>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</si>
  <si>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</si>
  <si>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</si>
  <si>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</si>
  <si>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</si>
  <si>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</si>
  <si>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</si>
  <si>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</si>
  <si>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</si>
  <si>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</si>
  <si>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</si>
  <si>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</si>
  <si>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</si>
  <si>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</si>
  <si>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</si>
  <si>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</si>
  <si>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</si>
  <si>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</si>
  <si>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</si>
  <si>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</si>
  <si>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</si>
  <si>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</si>
  <si>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</si>
  <si>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</si>
  <si>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</si>
  <si>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</si>
  <si>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</si>
  <si>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</si>
  <si>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</si>
  <si>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</si>
  <si>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</si>
  <si>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</si>
  <si>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</si>
  <si>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</si>
  <si>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</si>
  <si>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</si>
  <si>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</si>
  <si>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</si>
  <si>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</si>
  <si>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</si>
  <si>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</si>
  <si>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</si>
  <si>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</si>
  <si>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</si>
  <si>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</si>
  <si>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</si>
  <si>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</si>
  <si>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</si>
  <si>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</si>
  <si>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</si>
  <si>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</si>
  <si>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</si>
  <si>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</si>
  <si>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</si>
  <si>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</si>
  <si>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</si>
  <si>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</si>
  <si>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</si>
  <si>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</si>
  <si>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</si>
  <si>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</si>
  <si>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</si>
  <si>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</si>
  <si>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</si>
  <si>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</si>
  <si>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</si>
  <si>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</si>
  <si>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</si>
  <si>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</si>
  <si>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</si>
  <si>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</si>
  <si>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</si>
  <si>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</si>
  <si>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</si>
  <si>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</si>
  <si>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</si>
  <si>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</si>
  <si>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</si>
  <si>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</si>
  <si>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</si>
  <si>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</si>
  <si>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</si>
  <si>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</si>
  <si>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</si>
  <si>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</si>
  <si>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</si>
  <si>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</si>
  <si>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</si>
  <si>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</si>
  <si>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</si>
  <si>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</si>
  <si>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</si>
  <si>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</si>
  <si>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</si>
  <si>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</si>
  <si>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</si>
  <si>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</si>
  <si>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</si>
  <si>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</si>
  <si>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</si>
  <si>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</si>
  <si>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</si>
  <si>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</si>
  <si>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</si>
  <si>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</si>
  <si>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</si>
  <si>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</si>
  <si>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</si>
  <si>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</si>
  <si>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</si>
  <si>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</si>
  <si>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</si>
  <si>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</si>
  <si>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</si>
  <si>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</si>
  <si>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</si>
  <si>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</si>
  <si>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</si>
  <si>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</si>
  <si>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</si>
  <si>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</si>
  <si>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</si>
  <si>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</si>
  <si>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</si>
  <si>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</si>
  <si>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</si>
  <si>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</si>
  <si>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</si>
  <si>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</si>
  <si>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</si>
  <si>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</si>
  <si>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</si>
  <si>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</si>
  <si>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</si>
  <si>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</si>
  <si>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</si>
  <si>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</si>
  <si>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</si>
  <si>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</si>
  <si>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</si>
  <si>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</si>
  <si>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</si>
  <si>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</si>
  <si>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</si>
  <si>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</si>
  <si>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</si>
  <si>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</si>
  <si>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</si>
  <si>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</si>
  <si>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</si>
  <si>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</si>
  <si>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</si>
  <si>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</si>
  <si>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</si>
  <si>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</si>
  <si>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</si>
  <si>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</si>
  <si>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</si>
  <si>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</si>
  <si>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</si>
  <si>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</si>
  <si>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</si>
  <si>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</si>
  <si>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</si>
  <si>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</si>
  <si>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</si>
  <si>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</si>
  <si>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</si>
  <si>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</si>
  <si>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</si>
  <si>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</si>
  <si>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</si>
  <si>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</si>
  <si>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</si>
  <si>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</si>
  <si>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</si>
  <si>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</si>
  <si>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</si>
  <si>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</si>
  <si>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</si>
  <si>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</si>
  <si>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</si>
  <si>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</si>
  <si>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</si>
  <si>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</si>
  <si>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</si>
  <si>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</si>
  <si>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</si>
  <si>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</si>
  <si>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</si>
  <si>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</si>
  <si>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</si>
  <si>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</si>
  <si>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</si>
  <si>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</si>
  <si>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</si>
  <si>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</si>
  <si>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</si>
  <si>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</si>
  <si>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</si>
  <si>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</si>
  <si>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</si>
  <si>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</si>
  <si>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</si>
  <si>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</si>
  <si>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</si>
  <si>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</si>
  <si>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</si>
  <si>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</si>
  <si>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</si>
  <si>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</si>
  <si>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</si>
  <si>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</si>
  <si>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</si>
  <si>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</si>
  <si>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</si>
  <si>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</si>
  <si>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</si>
  <si>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</si>
  <si>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</si>
  <si>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</si>
  <si>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</si>
  <si>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</si>
  <si>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</si>
  <si>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</si>
  <si>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</si>
  <si>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</si>
  <si>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</si>
  <si>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</si>
  <si>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</si>
  <si>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</si>
  <si>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</si>
  <si>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</si>
  <si>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</si>
  <si>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</si>
  <si>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</si>
  <si>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</si>
  <si>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</si>
  <si>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</si>
  <si>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</si>
  <si>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</si>
  <si>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</si>
  <si>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</si>
  <si>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</si>
  <si>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</si>
  <si>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</si>
  <si>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</si>
  <si>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</si>
  <si>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</si>
  <si>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</si>
  <si>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</si>
  <si>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</si>
  <si>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</si>
  <si>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</si>
  <si>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</si>
  <si>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</si>
  <si>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</si>
  <si>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</si>
  <si>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</si>
  <si>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</si>
  <si>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</si>
  <si>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</si>
  <si>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</si>
  <si>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</si>
  <si>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</si>
  <si>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</si>
  <si>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</si>
  <si>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</si>
  <si>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</si>
  <si>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</si>
  <si>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</si>
  <si>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</si>
  <si>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</si>
  <si>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</si>
  <si>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</si>
  <si>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</si>
  <si>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</si>
  <si>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</si>
  <si>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</si>
  <si>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</si>
  <si>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</si>
  <si>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</si>
  <si>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</si>
  <si>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</si>
  <si>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</si>
  <si>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</si>
  <si>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</si>
  <si>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</si>
  <si>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</si>
  <si>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</si>
  <si>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</si>
  <si>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</si>
  <si>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</si>
  <si>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</si>
  <si>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</si>
  <si>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</si>
  <si>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</si>
  <si>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</si>
  <si>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</si>
  <si>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</si>
  <si>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</si>
  <si>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</si>
  <si>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</si>
  <si>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</si>
  <si>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</si>
  <si>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</si>
  <si>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</si>
  <si>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</si>
  <si>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</si>
  <si>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</si>
  <si>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</si>
  <si>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</si>
  <si>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</si>
  <si>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</si>
  <si>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</si>
  <si>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</si>
  <si>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</si>
  <si>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</si>
  <si>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</si>
  <si>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</si>
  <si>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</si>
  <si>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</si>
  <si>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</si>
  <si>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</si>
  <si>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</si>
  <si>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</si>
  <si>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</si>
  <si>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</si>
  <si>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</si>
  <si>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</si>
  <si>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</si>
  <si>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</si>
  <si>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</si>
  <si>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</si>
  <si>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</si>
  <si>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</si>
  <si>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</si>
  <si>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</si>
  <si>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</si>
  <si>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</si>
  <si>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</si>
  <si>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</si>
  <si>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</si>
  <si>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</si>
  <si>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</si>
  <si>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</si>
  <si>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</si>
  <si>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</si>
  <si>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</si>
  <si>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</si>
  <si>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</si>
  <si>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</si>
  <si>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</si>
  <si>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</si>
  <si>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</si>
  <si>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</si>
  <si>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</si>
  <si>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</si>
  <si>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</si>
  <si>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</si>
  <si>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</si>
  <si>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</si>
  <si>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</si>
  <si>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</si>
  <si>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</si>
  <si>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</si>
  <si>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</si>
  <si>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</si>
  <si>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</si>
  <si>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</si>
  <si>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</si>
  <si>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</si>
  <si>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</si>
  <si>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</si>
  <si>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</si>
  <si>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</si>
  <si>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</si>
  <si>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</si>
  <si>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</si>
  <si>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</si>
  <si>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</si>
  <si>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</si>
  <si>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</si>
  <si>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</si>
  <si>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</si>
  <si>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</si>
  <si>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</si>
  <si>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</si>
  <si>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</si>
  <si>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</si>
  <si>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</si>
  <si>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</si>
  <si>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</si>
  <si>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</si>
  <si>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</si>
  <si>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</si>
  <si>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</si>
  <si>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</si>
  <si>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</si>
  <si>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</si>
  <si>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</si>
  <si>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</si>
  <si>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</si>
  <si>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</si>
  <si>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</si>
  <si>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</si>
  <si>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</si>
  <si>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</si>
  <si>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</si>
  <si>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</si>
  <si>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</si>
  <si>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</si>
  <si>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</si>
  <si>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</si>
  <si>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</si>
  <si>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</si>
  <si>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</si>
  <si>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</si>
  <si>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</si>
  <si>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</si>
  <si>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</si>
  <si>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</si>
  <si>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</si>
  <si>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</si>
  <si>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</si>
  <si>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</si>
  <si>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</si>
  <si>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</si>
  <si>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</si>
  <si>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</si>
  <si>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</si>
  <si>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</si>
  <si>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</si>
  <si>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</si>
  <si>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</si>
  <si>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</si>
  <si>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</si>
  <si>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</si>
  <si>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</si>
  <si>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</si>
  <si>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</si>
  <si>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</si>
  <si>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</si>
  <si>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</si>
  <si>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</si>
  <si>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</si>
  <si>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</si>
  <si>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</si>
  <si>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</si>
  <si>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</si>
  <si>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</si>
  <si>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</si>
  <si>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</si>
  <si>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</si>
  <si>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</si>
  <si>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</si>
  <si>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</si>
  <si>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</si>
  <si>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</si>
  <si>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</si>
  <si>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</si>
  <si>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</si>
  <si>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</si>
  <si>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</si>
  <si>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</si>
  <si>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</si>
  <si>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</si>
  <si>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</si>
  <si>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</si>
  <si>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</si>
  <si>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</si>
  <si>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</si>
  <si>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</si>
  <si>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</si>
  <si>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</si>
  <si>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</si>
  <si>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</si>
  <si>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</si>
  <si>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</si>
  <si>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</si>
  <si>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</si>
  <si>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</si>
  <si>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</si>
  <si>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</si>
  <si>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</si>
  <si>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</si>
  <si>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</si>
  <si>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</si>
  <si>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</si>
  <si>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</si>
  <si>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</si>
  <si>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</si>
  <si>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</si>
  <si>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</si>
  <si>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</si>
  <si>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</si>
  <si>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</si>
  <si>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</si>
  <si>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</si>
  <si>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</si>
  <si>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</si>
  <si>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</si>
  <si>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</si>
  <si>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</si>
  <si>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</si>
  <si>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</si>
  <si>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</si>
  <si>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</si>
  <si>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</si>
  <si>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</si>
  <si>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</si>
  <si>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</si>
  <si>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</si>
  <si>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</si>
  <si>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</si>
  <si>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</si>
  <si>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</si>
  <si>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</si>
  <si>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</si>
  <si>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</si>
  <si>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</si>
  <si>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</si>
  <si>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</si>
  <si>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</si>
  <si>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</si>
  <si>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</si>
  <si>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</si>
  <si>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</si>
  <si>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</si>
  <si>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</si>
  <si>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</si>
  <si>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</si>
  <si>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</si>
  <si>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</si>
  <si>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</si>
  <si>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</si>
  <si>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</si>
  <si>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</si>
  <si>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</si>
  <si>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</si>
  <si>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</si>
  <si>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</si>
  <si>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</si>
  <si>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</si>
  <si>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</si>
  <si>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</si>
  <si>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</si>
  <si>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</si>
  <si>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</si>
  <si>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</si>
  <si>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</si>
  <si>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</si>
  <si>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</si>
  <si>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</si>
  <si>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</si>
  <si>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</si>
  <si>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</si>
  <si>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</si>
  <si>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</si>
  <si>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</si>
  <si>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</si>
  <si>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</si>
  <si>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</si>
  <si>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</si>
  <si>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</si>
  <si>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</si>
  <si>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</si>
  <si>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</si>
  <si>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</si>
  <si>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</si>
  <si>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</si>
  <si>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</si>
  <si>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</si>
  <si>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</si>
  <si>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</si>
  <si>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</si>
  <si>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</si>
  <si>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</si>
  <si>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</si>
  <si>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</si>
  <si>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</si>
  <si>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</si>
  <si>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</si>
  <si>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</si>
  <si>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</si>
  <si>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</si>
  <si>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</si>
  <si>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</si>
  <si>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</si>
  <si>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</si>
  <si>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</si>
  <si>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</si>
  <si>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</si>
  <si>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</si>
  <si>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</si>
  <si>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</si>
  <si>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</si>
  <si>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</si>
  <si>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</si>
  <si>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</si>
  <si>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</si>
  <si>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</si>
  <si>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</si>
  <si>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</si>
  <si>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</si>
  <si>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</si>
  <si>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</si>
  <si>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</si>
  <si>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</si>
  <si>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</si>
  <si>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</si>
  <si>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</si>
  <si>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</si>
  <si>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</si>
  <si>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</si>
  <si>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</si>
  <si>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</si>
  <si>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</si>
  <si>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</si>
  <si>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</si>
  <si>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</si>
  <si>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</si>
  <si>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</si>
  <si>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</si>
  <si>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</si>
  <si>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</si>
  <si>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</si>
  <si>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</si>
  <si>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</si>
  <si>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</si>
  <si>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</si>
  <si>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</si>
  <si>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</si>
  <si>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</si>
  <si>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</si>
  <si>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</si>
  <si>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</si>
  <si>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</si>
  <si>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</si>
  <si>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</si>
  <si>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</si>
  <si>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</si>
  <si>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</si>
  <si>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</si>
  <si>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</si>
  <si>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</si>
  <si>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</si>
  <si>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</si>
  <si>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</si>
  <si>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</si>
  <si>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</si>
  <si>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</si>
  <si>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</si>
  <si>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</si>
  <si>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</si>
  <si>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</si>
  <si>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</si>
  <si>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</si>
  <si>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</si>
  <si>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</si>
  <si>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</si>
  <si>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</si>
  <si>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</si>
  <si>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</si>
  <si>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</si>
  <si>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</si>
  <si>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</si>
  <si>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</si>
  <si>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</si>
  <si>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</si>
  <si>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</si>
  <si>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</si>
  <si>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</si>
  <si>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</si>
  <si>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</si>
  <si>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</si>
  <si>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</si>
  <si>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</si>
  <si>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</si>
  <si>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</si>
  <si>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</si>
  <si>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</si>
  <si>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</si>
  <si>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</si>
  <si>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</si>
  <si>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</si>
  <si>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</si>
  <si>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</si>
  <si>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</si>
  <si>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</si>
  <si>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</si>
  <si>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</si>
  <si>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</si>
  <si>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</si>
  <si>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</si>
  <si>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</si>
  <si>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</si>
  <si>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</si>
  <si>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</si>
  <si>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</si>
  <si>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</si>
  <si>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</si>
  <si>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</si>
  <si>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</si>
  <si>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</si>
  <si>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</si>
  <si>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</si>
  <si>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</si>
  <si>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</si>
  <si>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</si>
  <si>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</si>
  <si>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</si>
  <si>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</si>
  <si>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</si>
  <si>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</si>
  <si>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</si>
  <si>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</si>
  <si>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</si>
  <si>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</si>
  <si>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</si>
  <si>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</si>
  <si>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</si>
  <si>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</si>
  <si>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</si>
  <si>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</si>
  <si>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</si>
  <si>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</si>
  <si>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</si>
  <si>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</si>
  <si>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</si>
  <si>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</si>
  <si>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</si>
  <si>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</si>
  <si>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</si>
  <si>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</si>
  <si>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</si>
  <si>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</si>
  <si>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</si>
  <si>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</si>
  <si>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</si>
  <si>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</si>
  <si>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</si>
  <si>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</si>
  <si>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</si>
  <si>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</si>
  <si>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</si>
  <si>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</si>
  <si>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</si>
  <si>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</si>
  <si>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</si>
  <si>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</si>
  <si>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</si>
  <si>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</si>
  <si>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</si>
  <si>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</si>
  <si>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</si>
  <si>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</si>
  <si>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</si>
  <si>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</si>
  <si>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</si>
  <si>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</si>
  <si>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</si>
  <si>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</si>
  <si>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</si>
  <si>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</si>
  <si>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</si>
  <si>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</si>
  <si>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</si>
  <si>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</si>
  <si>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</si>
  <si>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</si>
  <si>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</si>
  <si>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</si>
  <si>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</si>
  <si>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</si>
  <si>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</si>
  <si>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</si>
  <si>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</si>
  <si>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</si>
  <si>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</si>
  <si>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</si>
  <si>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</si>
  <si>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</si>
  <si>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</si>
  <si>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</si>
  <si>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</si>
  <si>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</si>
  <si>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</si>
  <si>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</si>
  <si>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</si>
  <si>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</si>
  <si>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</si>
  <si>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</si>
  <si>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</si>
  <si>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</si>
  <si>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</si>
  <si>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</si>
  <si>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</si>
  <si>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</si>
  <si>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</si>
  <si>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</si>
  <si>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</si>
  <si>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</si>
  <si>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</si>
  <si>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</si>
  <si>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</si>
  <si>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</si>
  <si>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</si>
  <si>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</si>
  <si>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</si>
  <si>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</si>
  <si>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</si>
  <si>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</si>
  <si>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</si>
  <si>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</si>
  <si>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</si>
  <si>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</si>
  <si>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</si>
  <si>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</si>
  <si>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</si>
  <si>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</si>
  <si>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</si>
  <si>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</si>
  <si>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</si>
  <si>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</si>
  <si>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</si>
  <si>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</si>
  <si>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</si>
  <si>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</si>
  <si>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</si>
  <si>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</si>
  <si>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</si>
  <si>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</si>
  <si>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</si>
  <si>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</si>
  <si>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</si>
  <si>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</si>
  <si>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</si>
  <si>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</si>
  <si>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</si>
  <si>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</si>
  <si>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</si>
  <si>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</si>
  <si>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</si>
  <si>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</si>
  <si>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</si>
  <si>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</si>
  <si>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</si>
  <si>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</si>
  <si>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</si>
  <si>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</si>
  <si>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</si>
  <si>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</si>
  <si>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</si>
  <si>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</si>
  <si>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</si>
  <si>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</si>
  <si>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</si>
  <si>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</si>
  <si>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</si>
  <si>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</si>
  <si>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</si>
  <si>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</si>
  <si>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</si>
  <si>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</si>
  <si>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</si>
  <si>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</si>
  <si>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</si>
  <si>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</si>
  <si>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</si>
  <si>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</si>
  <si>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</si>
  <si>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</si>
  <si>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</si>
  <si>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</si>
  <si>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</si>
  <si>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</si>
  <si>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</si>
  <si>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</si>
  <si>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</si>
  <si>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</si>
  <si>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</si>
  <si>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</si>
  <si>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</si>
  <si>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</si>
  <si>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</si>
  <si>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</si>
  <si>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</si>
  <si>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</si>
  <si>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</si>
  <si>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</si>
  <si>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</si>
  <si>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</si>
  <si>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</si>
  <si>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</si>
  <si>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</si>
  <si>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</si>
  <si>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</si>
  <si>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</si>
  <si>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</si>
  <si>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</si>
  <si>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</si>
  <si>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</si>
  <si>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</si>
  <si>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</si>
  <si>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</si>
  <si>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</si>
  <si>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</si>
  <si>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</si>
  <si>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</si>
  <si>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</si>
  <si>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</si>
  <si>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</si>
  <si>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</si>
  <si>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</si>
  <si>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</si>
  <si>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</si>
  <si>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</si>
  <si>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</si>
  <si>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</si>
  <si>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</si>
  <si>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</si>
  <si>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</si>
  <si>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</si>
  <si>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</si>
  <si>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</si>
  <si>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</si>
  <si>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</si>
  <si>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</si>
  <si>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</si>
  <si>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</si>
  <si>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</si>
  <si>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</si>
  <si>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</si>
  <si>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</si>
  <si>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</si>
  <si>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</si>
  <si>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</si>
  <si>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</si>
  <si>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</si>
  <si>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</si>
  <si>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</si>
  <si>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</si>
  <si>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</si>
  <si>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</si>
  <si>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</si>
  <si>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</si>
  <si>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</si>
  <si>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</si>
  <si>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</si>
  <si>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</si>
  <si>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</si>
  <si>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</si>
  <si>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</si>
  <si>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</si>
  <si>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</si>
  <si>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</si>
  <si>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</si>
  <si>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</si>
  <si>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</si>
  <si>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</si>
  <si>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</si>
  <si>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</si>
  <si>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</si>
  <si>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</si>
  <si>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</si>
  <si>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</si>
  <si>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</si>
  <si>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</si>
  <si>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</si>
  <si>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</si>
  <si>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</si>
  <si>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</si>
  <si>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</si>
  <si>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</si>
  <si>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</si>
  <si>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</si>
  <si>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</si>
  <si>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</si>
  <si>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</si>
  <si>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</si>
  <si>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</si>
  <si>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</si>
  <si>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</si>
  <si>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</si>
  <si>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</si>
  <si>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</si>
  <si>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</si>
  <si>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</si>
  <si>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</si>
  <si>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</si>
  <si>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</si>
  <si>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</si>
  <si>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</si>
  <si>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</si>
  <si>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</si>
  <si>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</si>
  <si>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</si>
  <si>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</si>
  <si>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</si>
  <si>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</si>
  <si>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</si>
  <si>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</si>
  <si>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</si>
  <si>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</si>
  <si>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</si>
  <si>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</si>
  <si>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</si>
  <si>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</si>
  <si>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</si>
  <si>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</si>
  <si>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</si>
  <si>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</si>
  <si>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</si>
  <si>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</si>
  <si>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</si>
  <si>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</si>
  <si>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</si>
  <si>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</si>
  <si>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</si>
  <si>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</si>
  <si>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</si>
  <si>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</si>
  <si>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</si>
  <si>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</si>
  <si>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</si>
  <si>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</si>
  <si>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</si>
  <si>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</si>
  <si>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</si>
  <si>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</si>
  <si>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</si>
  <si>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</si>
  <si>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</si>
  <si>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</si>
  <si>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</si>
  <si>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</si>
  <si>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</si>
  <si>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</si>
  <si>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</si>
  <si>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</si>
  <si>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</si>
  <si>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</si>
  <si>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</si>
  <si>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</si>
  <si>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</si>
  <si>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</si>
  <si>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</si>
  <si>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</si>
  <si>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</si>
  <si>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</si>
  <si>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</si>
  <si>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</si>
  <si>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</si>
  <si>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</si>
  <si>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</si>
  <si>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</si>
  <si>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</si>
  <si>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</si>
  <si>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</si>
  <si>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</si>
  <si>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</si>
  <si>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</si>
  <si>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</si>
  <si>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</si>
  <si>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</si>
  <si>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</si>
  <si>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</si>
  <si>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</si>
  <si>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</si>
  <si>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</si>
  <si>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</si>
  <si>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</si>
  <si>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</si>
  <si>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</si>
  <si>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</si>
  <si>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</si>
  <si>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</si>
  <si>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</si>
  <si>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</si>
  <si>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</si>
  <si>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</si>
  <si>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</si>
  <si>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</si>
  <si>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</si>
  <si>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</si>
  <si>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</si>
  <si>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</si>
  <si>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</si>
  <si>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</si>
  <si>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</si>
  <si>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</si>
  <si>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</si>
  <si>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</si>
  <si>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</si>
  <si>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</si>
  <si>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</si>
  <si>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</si>
  <si>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</si>
  <si>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</si>
  <si>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</si>
  <si>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</si>
  <si>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</si>
  <si>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</si>
  <si>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</si>
  <si>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</si>
  <si>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</si>
  <si>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</si>
  <si>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</si>
  <si>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</si>
  <si>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</si>
  <si>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</si>
  <si>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</si>
  <si>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</si>
  <si>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</si>
  <si>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</si>
  <si>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</si>
  <si>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</si>
  <si>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</si>
  <si>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</si>
  <si>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</si>
  <si>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</si>
  <si>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</si>
  <si>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</si>
  <si>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</si>
  <si>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</si>
  <si>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</si>
  <si>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</si>
  <si>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</si>
  <si>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</si>
  <si>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</si>
  <si>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</si>
  <si>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</si>
  <si>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</si>
  <si>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</si>
  <si>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</si>
  <si>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</si>
  <si>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</si>
  <si>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</si>
  <si>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</si>
  <si>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</si>
  <si>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</si>
  <si>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</si>
  <si>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</si>
  <si>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</si>
  <si>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</si>
  <si>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</si>
  <si>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</si>
  <si>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</si>
  <si>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</si>
  <si>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</si>
  <si>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</si>
  <si>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</si>
  <si>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</si>
  <si>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</si>
  <si>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</si>
  <si>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</si>
  <si>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</si>
  <si>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</si>
  <si>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</si>
  <si>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</si>
  <si>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</si>
  <si>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</si>
  <si>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</si>
  <si>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</si>
  <si>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</si>
  <si>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</si>
  <si>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</si>
  <si>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</si>
  <si>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</si>
  <si>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</si>
  <si>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</si>
  <si>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</si>
  <si>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</si>
  <si>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</si>
  <si>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</si>
  <si>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</si>
  <si>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</si>
  <si>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</si>
  <si>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</si>
  <si>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</si>
  <si>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</si>
  <si>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</si>
  <si>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</si>
  <si>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</si>
  <si>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</si>
  <si>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</si>
  <si>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</si>
  <si>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</si>
  <si>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</si>
  <si>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</si>
  <si>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</si>
  <si>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</si>
  <si>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</si>
  <si>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</si>
  <si>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</si>
  <si>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</si>
  <si>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</si>
  <si>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</si>
  <si>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</si>
  <si>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</si>
  <si>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</si>
  <si>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</si>
  <si>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</si>
  <si>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</si>
  <si>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</si>
  <si>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</si>
  <si>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</si>
  <si>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</si>
  <si>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</si>
  <si>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</si>
  <si>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</si>
  <si>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</si>
  <si>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</si>
  <si>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</si>
  <si>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</si>
  <si>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</si>
  <si>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</si>
  <si>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</si>
  <si>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</si>
  <si>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</si>
  <si>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</si>
  <si>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</si>
  <si>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</si>
  <si>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</si>
  <si>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</si>
  <si>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</si>
  <si>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</si>
  <si>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</si>
  <si>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</si>
  <si>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</si>
  <si>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</si>
  <si>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</si>
  <si>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</si>
  <si>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</si>
  <si>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</si>
  <si>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</si>
  <si>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</si>
  <si>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</si>
  <si>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</si>
  <si>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</si>
  <si>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</si>
  <si>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</si>
  <si>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</si>
  <si>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</si>
  <si>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</si>
  <si>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</si>
  <si>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</si>
  <si>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</si>
  <si>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</si>
  <si>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</si>
  <si>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</si>
  <si>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</si>
  <si>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</si>
  <si>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</si>
  <si>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</si>
  <si>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</si>
  <si>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</si>
  <si>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</si>
  <si>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</si>
  <si>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</si>
  <si>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</si>
  <si>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</si>
  <si>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</si>
  <si>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</si>
  <si>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</si>
  <si>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</si>
  <si>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</si>
  <si>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</si>
  <si>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</si>
  <si>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</si>
  <si>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</si>
  <si>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</si>
  <si>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</si>
  <si>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</si>
  <si>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</si>
  <si>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</si>
  <si>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</si>
  <si>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</si>
  <si>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</si>
  <si>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</si>
  <si>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</si>
  <si>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</si>
  <si>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</si>
  <si>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</si>
  <si>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</si>
  <si>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</si>
  <si>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</si>
  <si>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</si>
  <si>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</si>
  <si>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</si>
  <si>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</si>
  <si>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</si>
  <si>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</si>
  <si>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</si>
  <si>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</si>
  <si>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</si>
  <si>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</si>
  <si>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</si>
  <si>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</si>
  <si>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</si>
  <si>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</si>
  <si>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</si>
  <si>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</si>
  <si>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</si>
  <si>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</si>
  <si>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</si>
  <si>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</si>
  <si>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</si>
  <si>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</si>
  <si>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</si>
  <si>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</si>
  <si>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</si>
  <si>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</si>
  <si>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</si>
  <si>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</si>
  <si>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</si>
  <si>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</si>
  <si>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</si>
  <si>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</si>
  <si>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</si>
  <si>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</si>
  <si>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</si>
  <si>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</si>
  <si>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</si>
  <si>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</si>
  <si>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</si>
  <si>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</si>
  <si>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</si>
  <si>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</si>
  <si>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</si>
  <si>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</si>
  <si>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</si>
  <si>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</si>
  <si>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</si>
  <si>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</si>
  <si>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</si>
  <si>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</si>
  <si>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</si>
  <si>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</si>
  <si>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</si>
  <si>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</si>
  <si>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</si>
  <si>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</si>
  <si>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</si>
  <si>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</si>
  <si>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</si>
  <si>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</si>
  <si>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</si>
  <si>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</si>
  <si>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</si>
  <si>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</si>
  <si>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</si>
  <si>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</si>
  <si>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</si>
  <si>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</si>
  <si>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</si>
  <si>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</si>
  <si>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</si>
  <si>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</si>
  <si>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</si>
  <si>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</si>
  <si>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</si>
  <si>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</si>
  <si>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</si>
  <si>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</si>
  <si>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</si>
  <si>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</si>
  <si>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</si>
  <si>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</si>
  <si>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</si>
  <si>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</si>
  <si>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</si>
  <si>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</si>
  <si>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</si>
  <si>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</si>
  <si>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</si>
  <si>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</si>
  <si>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</si>
  <si>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</si>
  <si>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</si>
  <si>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</si>
  <si>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</si>
  <si>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</si>
  <si>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</si>
  <si>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</si>
  <si>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</si>
  <si>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</si>
  <si>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</si>
  <si>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</si>
  <si>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</si>
  <si>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</si>
  <si>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</si>
  <si>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</si>
  <si>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</si>
  <si>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</si>
  <si>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</si>
  <si>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</si>
  <si>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</si>
  <si>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</si>
  <si>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</si>
  <si>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</si>
  <si>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</si>
  <si>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</si>
  <si>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</si>
  <si>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</si>
  <si>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</si>
  <si>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</si>
  <si>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</si>
  <si>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</si>
  <si>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</si>
  <si>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</si>
  <si>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</si>
  <si>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</si>
  <si>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</si>
  <si>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</si>
  <si>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</si>
  <si>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</si>
  <si>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</si>
  <si>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</si>
  <si>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</si>
  <si>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</si>
  <si>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</si>
  <si>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</si>
  <si>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</si>
  <si>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</si>
  <si>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</si>
  <si>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</si>
  <si>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</si>
  <si>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</si>
  <si>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</si>
  <si>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</si>
  <si>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</si>
  <si>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</si>
  <si>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</si>
  <si>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</si>
  <si>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</si>
  <si>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</si>
  <si>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</si>
  <si>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</si>
  <si>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</si>
  <si>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</si>
  <si>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</si>
  <si>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</si>
  <si>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</si>
  <si>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</si>
  <si>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</si>
  <si>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</si>
  <si>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</si>
  <si>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</si>
  <si>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</si>
  <si>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</si>
  <si>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</si>
  <si>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</si>
  <si>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</si>
  <si>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</si>
  <si>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</si>
  <si>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</si>
  <si>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</si>
  <si>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</si>
  <si>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</si>
  <si>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</si>
  <si>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</si>
  <si>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</si>
  <si>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</si>
  <si>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</si>
  <si>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</si>
  <si>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</si>
  <si>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</si>
  <si>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</si>
  <si>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</si>
  <si>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</si>
  <si>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</si>
  <si>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</si>
  <si>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</si>
  <si>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</si>
  <si>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</si>
  <si>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</si>
  <si>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</si>
  <si>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</si>
  <si>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</si>
  <si>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</si>
  <si>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</si>
  <si>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</si>
  <si>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</si>
  <si>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</si>
  <si>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</si>
  <si>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</si>
  <si>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</si>
  <si>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</si>
  <si>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</si>
  <si>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</si>
  <si>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</si>
  <si>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</si>
  <si>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</si>
  <si>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</si>
  <si>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</si>
  <si>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</si>
  <si>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</si>
  <si>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</si>
  <si>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</si>
  <si>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</si>
  <si>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</si>
  <si>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</si>
  <si>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</si>
  <si>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</si>
  <si>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</si>
  <si>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</si>
  <si>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</si>
  <si>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</si>
  <si>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</si>
  <si>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</si>
  <si>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</si>
  <si>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</si>
  <si>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</si>
  <si>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</si>
  <si>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</si>
  <si>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</si>
  <si>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</si>
  <si>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</si>
  <si>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</si>
  <si>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</si>
  <si>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</si>
  <si>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</si>
  <si>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</si>
  <si>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</si>
  <si>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</si>
  <si>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</si>
  <si>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</si>
  <si>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</si>
  <si>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</si>
  <si>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</si>
  <si>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</si>
  <si>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</si>
  <si>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</si>
  <si>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</si>
  <si>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</si>
  <si>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</si>
  <si>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</si>
  <si>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</si>
  <si>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</si>
  <si>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</si>
  <si>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</si>
  <si>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</si>
  <si>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</si>
  <si>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</si>
  <si>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</si>
  <si>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</si>
  <si>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</si>
  <si>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</si>
  <si>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</si>
  <si>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</si>
  <si>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</si>
  <si>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</si>
  <si>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</si>
  <si>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</si>
  <si>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</si>
  <si>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</si>
  <si>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</si>
  <si>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</si>
  <si>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</si>
  <si>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</si>
  <si>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</si>
  <si>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</si>
  <si>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</si>
  <si>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</si>
  <si>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</si>
  <si>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</si>
  <si>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</si>
  <si>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</si>
  <si>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</si>
  <si>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</si>
  <si>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</si>
  <si>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</si>
  <si>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</si>
  <si>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</si>
  <si>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</si>
  <si>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</si>
  <si>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</si>
  <si>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</si>
  <si>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</si>
  <si>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</si>
  <si>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</si>
  <si>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</si>
  <si>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</si>
  <si>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</si>
  <si>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</si>
  <si>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</si>
  <si>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</si>
  <si>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</si>
  <si>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</si>
  <si>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</si>
  <si>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</si>
  <si>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</si>
  <si>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</si>
  <si>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</si>
  <si>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</si>
  <si>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</si>
  <si>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</si>
  <si>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</si>
  <si>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</si>
  <si>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</si>
  <si>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</si>
  <si>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</si>
  <si>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</si>
  <si>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</si>
  <si>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</si>
  <si>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</si>
  <si>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</si>
  <si>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</si>
  <si>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</si>
  <si>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</si>
  <si>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</si>
  <si>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</si>
  <si>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</si>
  <si>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</si>
  <si>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</si>
  <si>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</si>
  <si>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</si>
  <si>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</si>
  <si>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</si>
  <si>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</si>
  <si>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</si>
  <si>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</si>
  <si>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</si>
  <si>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</si>
  <si>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</si>
  <si>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</si>
  <si>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</si>
  <si>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</si>
  <si>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</si>
  <si>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</si>
  <si>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</si>
  <si>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</si>
  <si>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</si>
  <si>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</si>
  <si>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</si>
  <si>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</si>
  <si>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</si>
  <si>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</si>
  <si>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</si>
  <si>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</si>
  <si>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</si>
  <si>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</si>
  <si>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</si>
  <si>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</si>
  <si>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</si>
  <si>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</si>
  <si>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</si>
  <si>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</si>
  <si>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</si>
  <si>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</si>
  <si>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</si>
  <si>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</si>
  <si>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</si>
  <si>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</si>
  <si>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</si>
  <si>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</si>
  <si>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</si>
  <si>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</si>
  <si>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</si>
  <si>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</si>
  <si>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</si>
  <si>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</si>
  <si>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</si>
  <si>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</si>
  <si>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</si>
  <si>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</si>
  <si>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</si>
  <si>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</si>
  <si>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</si>
  <si>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</si>
  <si>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</si>
  <si>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</si>
  <si>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</si>
  <si>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</si>
  <si>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</si>
  <si>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</si>
  <si>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</si>
  <si>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</si>
  <si>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</si>
  <si>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</si>
  <si>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</si>
  <si>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</si>
  <si>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</si>
  <si>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</si>
  <si>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</si>
  <si>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</si>
  <si>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</si>
  <si>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</si>
  <si>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</si>
  <si>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</si>
  <si>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</si>
  <si>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</si>
  <si>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</si>
  <si>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</si>
  <si>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</si>
  <si>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</si>
  <si>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</si>
  <si>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</si>
  <si>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</si>
  <si>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</si>
  <si>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</si>
  <si>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</si>
  <si>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</si>
  <si>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</si>
  <si>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</si>
  <si>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</si>
  <si>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</si>
  <si>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</si>
  <si>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</si>
  <si>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</si>
  <si>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</si>
  <si>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</si>
  <si>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</si>
  <si>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</si>
  <si>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</si>
  <si>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</si>
  <si>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</si>
  <si>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</si>
  <si>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</si>
  <si>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</si>
  <si>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</si>
  <si>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</si>
  <si>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</si>
  <si>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</si>
  <si>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</si>
  <si>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</si>
  <si>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</si>
  <si>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</si>
  <si>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</si>
  <si>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</si>
  <si>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</si>
  <si>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</si>
  <si>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</si>
  <si>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</si>
  <si>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</si>
  <si>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</si>
  <si>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</si>
  <si>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</si>
  <si>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</si>
  <si>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</si>
  <si>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</si>
  <si>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</si>
  <si>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</si>
  <si>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</si>
  <si>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</si>
  <si>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</si>
  <si>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</si>
  <si>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</si>
  <si>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</si>
  <si>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</si>
  <si>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</si>
  <si>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</si>
  <si>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</si>
  <si>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</si>
  <si>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</si>
  <si>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</si>
  <si>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</si>
  <si>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</si>
  <si>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</si>
  <si>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</si>
  <si>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</si>
  <si>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</si>
  <si>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</si>
  <si>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</si>
  <si>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</si>
  <si>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</si>
  <si>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</si>
  <si>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</si>
  <si>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</si>
  <si>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</si>
  <si>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</si>
  <si>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</si>
  <si>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</si>
  <si>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</si>
  <si>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</si>
  <si>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</si>
  <si>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</si>
  <si>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</si>
  <si>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</si>
  <si>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</si>
  <si>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</si>
  <si>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</si>
  <si>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</si>
  <si>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</si>
  <si>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</si>
  <si>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</si>
  <si>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</si>
  <si>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</si>
  <si>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</si>
  <si>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</si>
  <si>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</si>
  <si>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</si>
  <si>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</si>
  <si>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</si>
  <si>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</si>
  <si>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</si>
  <si>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</si>
  <si>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</si>
  <si>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</si>
  <si>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</si>
  <si>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</si>
  <si>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</si>
  <si>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</si>
  <si>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</si>
  <si>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</si>
  <si>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</si>
  <si>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</si>
  <si>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</si>
  <si>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</si>
  <si>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</si>
  <si>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</si>
  <si>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</si>
  <si>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</si>
  <si>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</si>
  <si>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</si>
  <si>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</si>
  <si>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</si>
  <si>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</si>
  <si>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</si>
  <si>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</si>
  <si>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</si>
  <si>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</si>
  <si>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</si>
  <si>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</si>
  <si>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</si>
  <si>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</si>
  <si>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</si>
  <si>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</si>
  <si>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</si>
  <si>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</si>
  <si>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</si>
  <si>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</si>
  <si>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</si>
  <si>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</si>
  <si>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</si>
  <si>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</si>
  <si>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</si>
  <si>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</si>
  <si>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</si>
  <si>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</si>
  <si>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</si>
  <si>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</si>
  <si>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</si>
  <si>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</si>
  <si>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</si>
  <si>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</si>
  <si>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</si>
  <si>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</si>
  <si>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</si>
  <si>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</si>
  <si>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</si>
  <si>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</si>
  <si>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</si>
  <si>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</si>
  <si>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</si>
  <si>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</si>
  <si>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</si>
  <si>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</si>
  <si>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</si>
  <si>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</si>
  <si>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</si>
  <si>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</si>
  <si>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</si>
  <si>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</si>
  <si>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</si>
  <si>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</si>
  <si>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</si>
  <si>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</si>
  <si>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</si>
  <si>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</si>
  <si>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</si>
  <si>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</si>
  <si>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</si>
  <si>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</si>
  <si>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</si>
  <si>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</si>
  <si>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</si>
  <si>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</si>
  <si>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</si>
  <si>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</si>
  <si>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</si>
  <si>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</si>
  <si>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</si>
  <si>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</si>
  <si>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</si>
  <si>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</si>
  <si>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</si>
  <si>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</si>
  <si>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</si>
  <si>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</si>
  <si>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</si>
  <si>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</si>
  <si>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</si>
  <si>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</si>
  <si>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</si>
  <si>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</si>
  <si>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</si>
  <si>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</si>
  <si>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</si>
  <si>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</si>
  <si>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</si>
  <si>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</si>
  <si>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</si>
  <si>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</si>
  <si>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</si>
  <si>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</si>
  <si>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</si>
  <si>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</si>
  <si>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</si>
  <si>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</si>
  <si>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</si>
  <si>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</si>
  <si>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</si>
  <si>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</si>
  <si>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</si>
  <si>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</si>
  <si>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</si>
  <si>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</si>
  <si>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</si>
  <si>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</si>
  <si>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</si>
  <si>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</si>
  <si>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</si>
  <si>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</si>
  <si>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</si>
  <si>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</si>
  <si>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</si>
  <si>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</si>
  <si>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</si>
  <si>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</si>
  <si>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</si>
  <si>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</si>
  <si>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</si>
  <si>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</si>
  <si>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</si>
  <si>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</si>
  <si>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</si>
  <si>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</si>
  <si>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</si>
  <si>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</si>
  <si>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</si>
  <si>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</si>
  <si>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</si>
  <si>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</si>
  <si>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</si>
  <si>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</si>
  <si>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</si>
  <si>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</si>
  <si>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</si>
  <si>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</si>
  <si>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</si>
  <si>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</si>
  <si>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</si>
  <si>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</si>
  <si>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</si>
  <si>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</si>
  <si>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</si>
  <si>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</si>
  <si>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</si>
  <si>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</si>
  <si>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</si>
  <si>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</si>
  <si>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</si>
  <si>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</si>
  <si>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</si>
  <si>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</si>
  <si>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</si>
  <si>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</si>
  <si>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</si>
  <si>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</si>
  <si>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</si>
  <si>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</si>
  <si>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</si>
  <si>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</si>
  <si>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</si>
  <si>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</si>
  <si>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</si>
  <si>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</si>
  <si>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</si>
  <si>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</si>
  <si>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</si>
  <si>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</si>
  <si>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</si>
  <si>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</si>
  <si>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</si>
  <si>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</si>
  <si>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</si>
  <si>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</si>
  <si>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</si>
  <si>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</si>
  <si>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</si>
  <si>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</si>
  <si>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</si>
  <si>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</si>
  <si>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</si>
  <si>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</si>
  <si>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</si>
  <si>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</si>
  <si>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</si>
  <si>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</si>
  <si>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</si>
  <si>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</si>
  <si>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</si>
  <si>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</si>
  <si>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</si>
  <si>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</si>
  <si>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</si>
  <si>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</si>
  <si>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</si>
  <si>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</si>
  <si>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</si>
  <si>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</si>
  <si>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</si>
  <si>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</si>
  <si>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</si>
  <si>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</si>
  <si>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</si>
  <si>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</si>
  <si>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</si>
  <si>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</si>
  <si>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</si>
  <si>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</si>
  <si>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</si>
  <si>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</si>
  <si>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</si>
  <si>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</si>
  <si>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</si>
  <si>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</si>
  <si>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</si>
  <si>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</si>
  <si>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</si>
  <si>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</si>
  <si>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</si>
  <si>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</si>
  <si>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</si>
  <si>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</si>
  <si>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</si>
  <si>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</si>
  <si>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</si>
  <si>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</si>
  <si>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</si>
  <si>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</si>
  <si>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</si>
  <si>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</si>
  <si>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</si>
  <si>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</si>
  <si>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</si>
  <si>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</si>
  <si>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</si>
  <si>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</si>
  <si>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</si>
  <si>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</si>
  <si>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</si>
  <si>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</si>
  <si>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</si>
  <si>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</si>
  <si>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</si>
  <si>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</si>
  <si>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</si>
  <si>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</si>
  <si>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</si>
  <si>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</si>
  <si>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</si>
  <si>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</si>
  <si>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</si>
  <si>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</si>
  <si>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</si>
  <si>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</si>
  <si>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</si>
  <si>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</si>
  <si>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</si>
  <si>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</si>
  <si>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</si>
  <si>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</si>
  <si>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</si>
  <si>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</si>
  <si>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</si>
  <si>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</si>
  <si>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</si>
  <si>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</si>
  <si>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</si>
  <si>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</si>
  <si>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</si>
  <si>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</si>
  <si>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</si>
  <si>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</si>
  <si>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</si>
  <si>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</si>
  <si>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</si>
  <si>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</si>
  <si>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</si>
  <si>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</si>
  <si>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</si>
  <si>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</si>
  <si>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</si>
  <si>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</si>
  <si>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</si>
  <si>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</si>
  <si>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</si>
  <si>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</si>
  <si>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</si>
  <si>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</si>
  <si>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</si>
  <si>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</si>
  <si>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</si>
  <si>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</si>
  <si>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</si>
  <si>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</si>
  <si>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</si>
  <si>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</si>
  <si>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</si>
  <si>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</si>
  <si>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</si>
  <si>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</si>
  <si>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</si>
  <si>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</si>
  <si>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</si>
  <si>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</si>
  <si>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</si>
  <si>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</si>
  <si>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</si>
  <si>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</si>
  <si>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</si>
  <si>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</si>
  <si>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</si>
  <si>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</si>
  <si>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</si>
  <si>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</si>
  <si>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</si>
  <si>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</si>
  <si>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</si>
  <si>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</si>
  <si>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</si>
  <si>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</si>
  <si>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</si>
  <si>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</si>
  <si>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</si>
  <si>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</si>
  <si>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</si>
  <si>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</si>
  <si>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</si>
  <si>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</si>
  <si>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</si>
  <si>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</si>
  <si>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</si>
  <si>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</si>
  <si>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</si>
  <si>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</si>
  <si>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</si>
  <si>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</si>
  <si>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</si>
  <si>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</si>
  <si>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</si>
  <si>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</si>
  <si>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</si>
  <si>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</si>
  <si>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</si>
  <si>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</si>
  <si>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</si>
  <si>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</si>
  <si>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</si>
  <si>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</si>
  <si>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</si>
  <si>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</si>
  <si>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</si>
  <si>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</si>
  <si>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</si>
  <si>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</si>
  <si>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</si>
  <si>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</si>
  <si>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</si>
  <si>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</si>
  <si>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</si>
  <si>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</si>
  <si>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</si>
  <si>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</si>
  <si>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</si>
  <si>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</si>
  <si>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</si>
  <si>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</si>
  <si>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</si>
  <si>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</si>
  <si>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</si>
  <si>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</si>
  <si>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</si>
  <si>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</si>
  <si>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</si>
  <si>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</si>
  <si>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</si>
  <si>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</si>
  <si>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</si>
  <si>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</si>
  <si>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</si>
  <si>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</si>
  <si>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</si>
  <si>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</si>
  <si>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</si>
  <si>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</si>
  <si>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</si>
  <si>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</si>
  <si>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</si>
  <si>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</si>
  <si>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</si>
  <si>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</si>
  <si>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</si>
  <si>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</si>
  <si>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</si>
  <si>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</si>
  <si>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</si>
  <si>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</si>
  <si>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</si>
  <si>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</si>
  <si>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</si>
  <si>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</si>
  <si>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</si>
  <si>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</si>
  <si>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</si>
  <si>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</si>
  <si>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</si>
  <si>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</si>
  <si>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</si>
  <si>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</si>
  <si>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</si>
  <si>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</si>
  <si>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</si>
  <si>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</si>
  <si>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</si>
  <si>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</si>
  <si>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</si>
  <si>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</si>
  <si>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</si>
  <si>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</si>
  <si>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</si>
  <si>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</si>
  <si>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</si>
  <si>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</si>
  <si>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</si>
  <si>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</si>
  <si>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</si>
  <si>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</si>
  <si>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</si>
  <si>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</si>
  <si>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</si>
  <si>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</si>
  <si>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</si>
  <si>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</si>
  <si>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</si>
  <si>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</si>
  <si>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</si>
  <si>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</si>
  <si>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</si>
  <si>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</si>
  <si>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</si>
  <si>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</si>
  <si>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</si>
  <si>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</si>
  <si>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</si>
  <si>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</si>
  <si>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</si>
  <si>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</si>
  <si>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</si>
  <si>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</si>
  <si>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</si>
  <si>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</si>
  <si>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</si>
  <si>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</si>
  <si>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</si>
  <si>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</si>
  <si>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</si>
  <si>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</si>
  <si>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</si>
  <si>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</si>
  <si>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</si>
  <si>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</si>
  <si>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</si>
  <si>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</si>
  <si>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</si>
  <si>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</si>
  <si>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</si>
  <si>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</si>
  <si>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</si>
  <si>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</si>
  <si>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</si>
  <si>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</si>
  <si>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</si>
  <si>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</si>
  <si>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</si>
  <si>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</si>
  <si>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</si>
  <si>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</si>
  <si>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</si>
  <si>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</si>
  <si>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</si>
  <si>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</si>
  <si>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</si>
  <si>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</si>
  <si>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</si>
  <si>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</si>
  <si>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</si>
  <si>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</si>
  <si>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</si>
  <si>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</si>
  <si>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</si>
  <si>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</si>
  <si>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</si>
  <si>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</si>
  <si>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</si>
  <si>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</si>
  <si>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</si>
  <si>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</si>
  <si>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</si>
  <si>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</si>
  <si>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</si>
  <si>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</si>
  <si>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</si>
  <si>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</si>
  <si>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</si>
  <si>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</si>
  <si>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</si>
  <si>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</si>
  <si>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</si>
  <si>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</si>
  <si>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</si>
  <si>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</si>
  <si>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</si>
  <si>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</si>
  <si>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</si>
  <si>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</si>
  <si>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</si>
  <si>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</si>
  <si>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</si>
  <si>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</si>
  <si>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</si>
  <si>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</si>
  <si>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</si>
  <si>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</si>
  <si>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</si>
  <si>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</si>
  <si>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</si>
  <si>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</si>
  <si>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</si>
  <si>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</si>
  <si>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</si>
  <si>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</si>
  <si>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</si>
  <si>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</si>
  <si>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</si>
  <si>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</si>
  <si>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</si>
  <si>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</si>
  <si>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</si>
  <si>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</si>
  <si>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</si>
  <si>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</si>
  <si>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</si>
  <si>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</si>
  <si>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</si>
  <si>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</si>
  <si>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</si>
  <si>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</si>
  <si>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</si>
  <si>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</si>
  <si>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</si>
  <si>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</si>
  <si>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</si>
  <si>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</si>
  <si>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</si>
  <si>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</si>
  <si>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</si>
  <si>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</si>
  <si>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</si>
  <si>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</si>
  <si>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</si>
  <si>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</si>
  <si>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</si>
  <si>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</si>
  <si>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</si>
  <si>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</si>
  <si>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</si>
  <si>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</si>
  <si>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</si>
  <si>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</si>
  <si>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</si>
  <si>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</si>
  <si>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</si>
  <si>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</si>
  <si>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</si>
  <si>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</si>
  <si>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</si>
  <si>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</si>
  <si>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</si>
  <si>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</si>
  <si>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</si>
  <si>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</si>
  <si>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</si>
  <si>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</si>
  <si>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</si>
  <si>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</si>
  <si>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</si>
  <si>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</si>
  <si>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</si>
  <si>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</si>
  <si>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</si>
  <si>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</si>
  <si>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</si>
  <si>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</si>
  <si>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</si>
  <si>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</si>
  <si>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</si>
  <si>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</si>
  <si>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</si>
  <si>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</si>
  <si>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</si>
  <si>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</si>
  <si>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</si>
  <si>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</si>
  <si>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</si>
  <si>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</si>
  <si>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</si>
  <si>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</si>
  <si>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</si>
  <si>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</si>
  <si>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</si>
  <si>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</si>
  <si>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</si>
  <si>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</si>
  <si>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</si>
  <si>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</si>
  <si>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</si>
  <si>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</si>
  <si>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</si>
  <si>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</si>
  <si>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</si>
  <si>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</si>
  <si>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</si>
  <si>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</si>
  <si>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</si>
  <si>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</si>
  <si>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</si>
  <si>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</si>
  <si>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</si>
  <si>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</si>
  <si>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</si>
  <si>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</si>
  <si>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</si>
  <si>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</si>
  <si>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</si>
  <si>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</si>
  <si>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</si>
  <si>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</si>
  <si>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</si>
  <si>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</si>
  <si>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</si>
  <si>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</si>
  <si>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</si>
  <si>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</si>
  <si>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</si>
  <si>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</si>
  <si>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</si>
  <si>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</si>
  <si>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</si>
  <si>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</si>
  <si>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</si>
  <si>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</si>
  <si>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</si>
  <si>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</si>
  <si>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</si>
  <si>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</si>
  <si>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</si>
  <si>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</si>
  <si>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</si>
  <si>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</si>
  <si>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</si>
  <si>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</si>
  <si>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</si>
  <si>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</si>
  <si>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</si>
  <si>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</si>
  <si>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</si>
  <si>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</si>
  <si>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</si>
  <si>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</si>
  <si>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</si>
  <si>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</si>
  <si>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</si>
  <si>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</si>
  <si>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</si>
  <si>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</si>
  <si>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</si>
  <si>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</si>
  <si>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</si>
  <si>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</si>
  <si>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</si>
  <si>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</si>
  <si>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</si>
  <si>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</si>
  <si>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</si>
  <si>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</si>
  <si>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</si>
  <si>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</si>
  <si>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</si>
  <si>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</si>
  <si>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</si>
  <si>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</si>
  <si>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</si>
  <si>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</si>
  <si>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</si>
  <si>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</si>
  <si>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</si>
  <si>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</si>
  <si>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</si>
  <si>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</si>
  <si>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</si>
  <si>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</si>
  <si>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</si>
  <si>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</si>
  <si>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</si>
  <si>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</si>
  <si>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</si>
  <si>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</si>
  <si>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</si>
  <si>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</si>
  <si>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</si>
  <si>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</si>
  <si>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</si>
  <si>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</si>
  <si>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</si>
  <si>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PCM-20251125-00001340
</t>
  </si>
  <si>
    <t>riy0130</t>
  </si>
  <si>
    <t xml:space="preserve">2025-11-25 14:41:35
</t>
  </si>
  <si>
    <t>PG connected//5G Cells disconnected to save  cascaded sites</t>
  </si>
  <si>
    <t xml:space="preserve"> PCM-20250215-00000830 </t>
  </si>
  <si>
    <t>LTE site still down and  site located in aramco area access issue need special permission</t>
  </si>
  <si>
    <t>PCM-20251125-00001019</t>
  </si>
  <si>
    <t>team facing pg issue another team dispatched eta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</si>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</sst>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4" totalsRowShown="0" headerRowDxfId="44" dataDxfId="43" headerRowBorderDxfId="41" tableBorderDxfId="42" totalsRowBorderDxfId="40">
  <autoFilter ref="A1:L3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323.67954120370268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45986.627967129629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45986.627967129629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45986.627967129629</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45986.627967129629</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45986.627967129629</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45986.627967129629</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45986.627967129629</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45986.627967129629</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45986.627967129629</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45986.627967129629</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45986.627967129629</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45986.627967129629</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45986.627967129629</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45986.627967129629</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45986.627967129629</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45986.627967129629</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45986.627967129629</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45986.627967129629</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45986.627967129629</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45986.627967129629</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45986.627967129629</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45986.627967129629</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45986.627967129629</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45986.627967129629</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45986.627967129629</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45986.627967129629</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45986.627967129629</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45986.627967129629</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45986.627967129629</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45986.627967129629</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45986.627967129629</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45986.627967129629</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45986.627967129629</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45986.627967129629</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45986.627967129629</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45986.627967129629</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45986.627967129629</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45986.627967129629</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45986.627967129629</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45986.627967129629</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45986.627967129629</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45986.627967129629</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45986.627967129629</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45986.627967129629</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45986.627967129629</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45986.627967129629</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45986.627967129629</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45986.627967129629</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45986.627967129629</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45986.627967129629</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45986.627967129629</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45986.627967129629</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45986.627967129629</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45986.627967129629</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45986.627967129629</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45986.627967129629</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161.62812916666735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2.2405481481473544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0.19381203703960637</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7" t="s">
        <v>39110</v>
      </c>
      <c r="B6" s="158" t="str">
        <f>IFERROR(VLOOKUP(D6,DB!A:K,11,0),"")</f>
        <v>R2</v>
      </c>
      <c r="C6" s="18">
        <v>1</v>
      </c>
      <c r="D6" s="18" t="s">
        <v>39111</v>
      </c>
      <c r="E6" s="102" t="s">
        <v>39021</v>
      </c>
      <c r="F6" s="103">
        <v>45986.618067129632</v>
      </c>
      <c r="G6" s="104">
        <f ca="1">IFERROR(NOW()-F6,"-")</f>
        <v>9.899999997287523E-3</v>
      </c>
      <c r="H6" s="142" t="s">
        <v>39112</v>
      </c>
      <c r="I6" s="158" t="str">
        <f>IFERROR(VLOOKUP(D6,DB!A:F,6,0),"")</f>
        <v>SCECO</v>
      </c>
      <c r="J6" s="158" t="str">
        <f>IFERROR(VLOOKUP(D6,DB!A:G,7,0),"")</f>
        <v>Weak</v>
      </c>
      <c r="K6" s="19" t="s">
        <v>39113</v>
      </c>
      <c r="L6" s="15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45986.627967129629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45986.627967129629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45986.627967129629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45986.627967129629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45986.627967129629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45986.627967129629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45986.627967129629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45986.627967129629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45986.627967129629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45986.627967129629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45986.627967129629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45986.627967129629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45986.627967129629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45986.627967129629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45986.627967129629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45986.627967129629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45986.627967129629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45986.627967129629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45986.627967129629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45986.627967129629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45986.627967129629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45986.627967129629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45986.627967129629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45986.627967129629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45986.627967129629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45986.627967129629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45986.627967129629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45986.627967129629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45986.627967129629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45986.627967129629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45986.627967129629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45986.627967129629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45986.627967129629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45986.627967129629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45986.627967129629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45986.627967129629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45986.627967129629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45986.627967129629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45986.627967129629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45986.627967129629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45986.627967129629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45986.627967129629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45986.627967129629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45986.627967129629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45986.627967129629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45986.627967129629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45986.627967129629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45986.627967129629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45986.627967129629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45986.627967129629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45986.627967129629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45986.627967129629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45986.627967129629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45986.627967129629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45986.627967129629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45986.627967129629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45986.627967129629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45986.627967129629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45986.627967129629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45986.627967129629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45986.627967129629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45986.627967129629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45986.627967129629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45986.627967129629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45986.627967129629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45986.627967129629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45986.627967129629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45986.627967129629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45986.627967129629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45986.627967129629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45986.627967129629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45986.627967129629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45986.627967129629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45986.627967129629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45986.627967129629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45986.627967129629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45986.627967129629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45986.627967129629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45986.627967129629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45986.627967129629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45986.627967129629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45986.627967129629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45986.627967129629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45986.627967129629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45986.627967129629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45986.627967129629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45986.627967129629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45986.627967129629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45986.627967129629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45986.627967129629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45986.627967129629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45986.627967129629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45986.627967129629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45986.627967129629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45986.627967129629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45986.627967129629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45986.627967129629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45986.627967129629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45986.627967129629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45986.627967129629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45986.627967129629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45986.627967129629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45986.627967129629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45986.627967129629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45986.627967129629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45986.627967129629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45986.627967129629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45986.627967129629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45986.627967129629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45986.627967129629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45986.627967129629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45986.627967129629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45986.627967129629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45986.627967129629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45986.627967129629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45986.627967129629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45986.627967129629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45986.627967129629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45986.627967129629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45986.627967129629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45986.627967129629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45986.627967129629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45986.627967129629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45986.627967129629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45986.627967129629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45986.627967129629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45986.627967129629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45986.627967129629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45986.627967129629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45986.627967129629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45986.627967129629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45986.627967129629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45986.627967129629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45986.627967129629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45986.627967129629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45986.627967129629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45986.627967129629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45986.627967129629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45986.627967129629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45986.627967129629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45986.627967129629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45986.627967129629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45986.627967129629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45986.627967129629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45986.627967129629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45986.627967129629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45986.627967129629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45986.627967129629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45986.627967129629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45986.627967129629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45986.627967129629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45986.627967129629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45986.627967129629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45986.627967129629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45986.627967129629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45986.627967129629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45986.627967129629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45986.627967129629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45986.627967129629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45986.627967129629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45986.627967129629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45986.627967129629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45986.627967129629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45986.627967129629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45986.627967129629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45986.627967129629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45986.627967129629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45986.627967129629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45986.627967129629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45986.627967129629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45986.627967129629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45986.627967129629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45986.627967129629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45986.627967129629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45986.627967129629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45986.627967129629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45986.627967129629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45986.627967129629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45986.627967129629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45986.627967129629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45986.627967129629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45986.627967129629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45986.627967129629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45986.627967129629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45986.627967129629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45986.627967129629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45986.627967129629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45986.627967129629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45986.627967129629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45986.627967129629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45986.627967129629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45986.627967129629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45986.627967129629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45986.627967129629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45986.627967129629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45986.627967129629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45986.627967129629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45986.627967129629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45986.627967129629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45986.627967129629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45986.627967129629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45986.627967129629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45986.627967129629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45986.627967129629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45986.627967129629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45986.627967129629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45986.627967129629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45986.627967129629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45986.627967129629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45986.627967129629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45986.627967129629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45986.627967129629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45986.627967129629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45986.627967129629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45986.627967129629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45986.627967129629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45986.627967129629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45986.627967129629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45986.627967129629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45986.627967129629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45986.627967129629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45986.627967129629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45986.627967129629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45986.627967129629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45986.627967129629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45986.627967129629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45986.627967129629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45986.627967129629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45986.627967129629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45986.627967129629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45986.627967129629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45986.627967129629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45986.627967129629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45986.627967129629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45986.627967129629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45986.627967129629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45986.627967129629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45986.627967129629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45986.627967129629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45986.627967129629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45986.627967129629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45986.627967129629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45986.627967129629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45986.627967129629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45986.627967129629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45986.627967129629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45986.627967129629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45986.627967129629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45986.627967129629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45986.627967129629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45986.627967129629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45986.627967129629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45986.627967129629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45986.627967129629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45986.627967129629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45986.627967129629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45986.627967129629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45986.627967129629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45986.627967129629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45986.627967129629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45986.627967129629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45986.627967129629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45986.627967129629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45986.627967129629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45986.627967129629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45986.627967129629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45986.627967129629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45986.627967129629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45986.627967129629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45986.627967129629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45986.627967129629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45986.627967129629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45986.627967129629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45986.627967129629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45986.627967129629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45986.627967129629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45986.627967129629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45986.627967129629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45986.627967129629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45986.627967129629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45986.627967129629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45986.627967129629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45986.627967129629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45986.627967129629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45986.627967129629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45986.627967129629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45986.627967129629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45986.627967129629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45986.627967129629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45986.627967129629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45986.627967129629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45986.627967129629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45986.627967129629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45986.627967129629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45986.627967129629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45986.627967129629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45986.627967129629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45986.627967129629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45986.627967129629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45986.627967129629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45986.627967129629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45986.627967129629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45986.627967129629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45986.627967129629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45986.627967129629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45986.627967129629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45986.627967129629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45986.627967129629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45986.627967129629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45986.627967129629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45986.627967129629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45986.627967129629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45986.627967129629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45986.627967129629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45986.627967129629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45986.627967129629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45986.627967129629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45986.627967129629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45986.627967129629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45986.627967129629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45986.627967129629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45986.627967129629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45986.627967129629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45986.627967129629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45986.627967129629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45986.627967129629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45986.627967129629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45986.627967129629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45986.627967129629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45986.627967129629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45986.627967129629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45986.627967129629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45986.627967129629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45986.627967129629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45986.627967129629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45986.627967129629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45986.627967129629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45986.627967129629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45986.627967129629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45986.627967129629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45986.627967129629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45986.627967129629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45986.627967129629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45986.627967129629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45986.627967129629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45986.627967129629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45986.627967129629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45986.627967129629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45986.627967129629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45986.627967129629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45986.627967129629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45986.627967129629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45986.627967129629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45986.627967129629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45986.627967129629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45986.627967129629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45986.627967129629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45986.627967129629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45986.627967129629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45986.627967129629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45986.627967129629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45986.627967129629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45986.627967129629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45986.627967129629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45986.627967129629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45986.627967129629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45986.627967129629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45986.627967129629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45986.627967129629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45986.627967129629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45986.627967129629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45986.627967129629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45986.627967129629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45986.627967129629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45986.627967129629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45986.627967129629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45986.627967129629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45986.627967129629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45986.627967129629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45986.627967129629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45986.627967129629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45986.627967129629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45986.627967129629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45986.627967129629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45986.627967129629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45986.627967129629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45986.627967129629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45986.627967129629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45986.627967129629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45986.627967129629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45986.627967129629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45986.627967129629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45986.627967129629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45986.627967129629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45986.627967129629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45986.627967129629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45986.627967129629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45986.627967129629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45986.627967129629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45986.627967129629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45986.627967129629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45986.627967129629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45986.627967129629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45986.627967129629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45986.627967129629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45986.627967129629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45986.627967129629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45986.627967129629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45986.627967129629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45986.627967129629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45986.627967129629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45986.627967129629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45986.627967129629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45986.627967129629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45986.627967129629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45986.627967129629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45986.627967129629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45986.627967129629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45986.627967129629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45986.627967129629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45986.627967129629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45986.627967129629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45986.627967129629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45986.627967129629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45986.627967129629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45986.627967129629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45986.627967129629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45986.627967129629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45986.627967129629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45986.627967129629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45986.627967129629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45986.627967129629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45986.627967129629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45986.627967129629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45986.627967129629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45986.627967129629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45986.627967129629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45986.627967129629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45986.627967129629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45986.627967129629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45986.627967129629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45986.627967129629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45986.627967129629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45986.627967129629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45986.627967129629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45986.627967129629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45986.627967129629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45986.627967129629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45986.627967129629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45986.627967129629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45986.627967129629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45986.627967129629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45986.627967129629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45986.627967129629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45986.627967129629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45986.627967129629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45986.627967129629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45986.627967129629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45986.627967129629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45986.627967129629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45986.627967129629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45986.627967129629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45986.627967129629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45986.627967129629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45986.627967129629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45986.627967129629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45986.627967129629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45986.627967129629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45986.627967129629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45986.627967129629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45986.627967129629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45986.627967129629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45986.627967129629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45986.627967129629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45986.627967129629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45986.627967129629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45986.627967129629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45986.627967129629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45986.627967129629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45986.627967129629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45986.627967129629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45986.627967129629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45986.627967129629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45986.627967129629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45986.627967129629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45986.627967129629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45986.627967129629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45986.627967129629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45986.627967129629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45986.627967129629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45986.627967129629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45986.627967129629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45986.627967129629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45986.627967129629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45986.627967129629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45986.627967129629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45986.627967129629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45986.627967129629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45986.627967129629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45986.627967129629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45986.627967129629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45986.627967129629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45986.627967129629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45986.627967129629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45986.627967129629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45986.627967129629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45986.627967129629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45986.627967129629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45986.627967129629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45986.627967129629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45986.627967129629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45986.627967129629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45986.627967129629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45986.627967129629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45986.627967129629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45986.627967129629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45986.627967129629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45986.627967129629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45986.627967129629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45986.627967129629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45986.627967129629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45986.627967129629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45986.627967129629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45986.627967129629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45986.627967129629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45986.627967129629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45986.627967129629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45986.627967129629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45986.627967129629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45986.627967129629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45986.627967129629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45986.627967129629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45986.627967129629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45986.627967129629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45986.627967129629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45986.627967129629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45986.627967129629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45986.627967129629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45986.627967129629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45986.627967129629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45986.627967129629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45986.627967129629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45986.627967129629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45986.627967129629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45986.627967129629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45986.627967129629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45986.627967129629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45986.627967129629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45986.627967129629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45986.627967129629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45986.627967129629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45986.627967129629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45986.627967129629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45986.627967129629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45986.627967129629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45986.627967129629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45986.627967129629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45986.627967129629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45986.627967129629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45986.627967129629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45986.627967129629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45986.627967129629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45986.627967129629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45986.627967129629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45986.627967129629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45986.627967129629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45986.627967129629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45986.627967129629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45986.627967129629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45986.627967129629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45986.627967129629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45986.627967129629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45986.627967129629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45986.627967129629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45986.627967129629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45986.627967129629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45986.627967129629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45986.627967129629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45986.627967129629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45986.627967129629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45986.627967129629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45986.627967129629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45986.627967129629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45986.627967129629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45986.627967129629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45986.627967129629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45986.627967129629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45986.627967129629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45986.627967129629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45986.627967129629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45986.627967129629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45986.627967129629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45986.627967129629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45986.627967129629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45986.627967129629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45986.627967129629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45986.627967129629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45986.627967129629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45986.627967129629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45986.627967129629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45986.627967129629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45986.627967129629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45986.627967129629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45986.627967129629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45986.627967129629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45986.627967129629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45986.627967129629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45986.627967129629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45986.627967129629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45986.627967129629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45986.627967129629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45986.627967129629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45986.627967129629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45986.627967129629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45986.627967129629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45986.627967129629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45986.627967129629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45986.627967129629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45986.627967129629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45986.627967129629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45986.627967129629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45986.627967129629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45986.627967129629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45986.627967129629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45986.627967129629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45986.627967129629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45986.627967129629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45986.627967129629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45986.627967129629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45986.627967129629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45986.627967129629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45986.627967129629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45986.627967129629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45986.627967129629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45986.627967129629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45986.627967129629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45986.627967129629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45986.627967129629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45986.627967129629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45986.627967129629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45986.627967129629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45986.627967129629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45986.627967129629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45986.627967129629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45986.627967129629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45986.627967129629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45986.627967129629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45986.627967129629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45986.627967129629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45986.627967129629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45986.627967129629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45986.627967129629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45986.627967129629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45986.627967129629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45986.627967129629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45986.627967129629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45986.627967129629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45986.627967129629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45986.627967129629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45986.627967129629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45986.627967129629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45986.627967129629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45986.627967129629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45986.627967129629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45986.627967129629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45986.627967129629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45986.627967129629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45986.627967129629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45986.627967129629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45986.627967129629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45986.627967129629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45986.627967129629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45986.627967129629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45986.627967129629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45986.627967129629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45986.627967129629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45986.627967129629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45986.627967129629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45986.627967129629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45986.627967129629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45986.627967129629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45986.627967129629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45986.627967129629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45986.627967129629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45986.627967129629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45986.627967129629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45986.627967129629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45986.627967129629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45986.627967129629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45986.627967129629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45986.627967129629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45986.627967129629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45986.627967129629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45986.627967129629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45986.627967129629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45986.627967129629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45986.627967129629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45986.627967129629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45986.627967129629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45986.627967129629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45986.627967129629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45986.627967129629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45986.627967129629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45986.627967129629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45986.627967129629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45986.627967129629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45986.627967129629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45986.627967129629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45986.627967129629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45986.627967129629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45986.627967129629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45986.627967129629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45986.627967129629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45986.627967129629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45986.627967129629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45986.627967129629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45986.627967129629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45986.627967129629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45986.627967129629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45986.627967129629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45986.627967129629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45986.627967129629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45986.627967129629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45986.627967129629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45986.627967129629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45986.627967129629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45986.627967129629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45986.627967129629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45986.627967129629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45986.627967129629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45986.627967129629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45986.627967129629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45986.627967129629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45986.627967129629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45986.627967129629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45986.627967129629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45986.627967129629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45986.627967129629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45986.627967129629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45986.627967129629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45986.627967129629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45986.627967129629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45986.627967129629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45986.627967129629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45986.627967129629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45986.627967129629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45986.627967129629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45986.627967129629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45986.627967129629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45986.627967129629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45986.627967129629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45986.627967129629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45986.627967129629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45986.627967129629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45986.627967129629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45986.627967129629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45986.627967129629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45986.627967129629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45986.627967129629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45986.627967129629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45986.627967129629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45986.627967129629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45986.627967129629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45986.627967129629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45986.627967129629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45986.627967129629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45986.627967129629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45986.627967129629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45986.627967129629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45986.627967129629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45986.627967129629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45986.627967129629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45986.627967129629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45986.627967129629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45986.627967129629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45986.627967129629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45986.627967129629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45986.627967129629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45986.627967129629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45986.627967129629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45986.627967129629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45986.627967129629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45986.627967129629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45986.627967129629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45986.627967129629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45986.627967129629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45986.627967129629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45986.627967129629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45986.627967129629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45986.627967129629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45986.627967129629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45986.627967129629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45986.627967129629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45986.627967129629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45986.627967129629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45986.627967129629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45986.627967129629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45986.627967129629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45986.627967129629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45986.627967129629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45986.627967129629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45986.627967129629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45986.627967129629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45986.627967129629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45986.627967129629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45986.627967129629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45986.627967129629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45986.627967129629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45986.627967129629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45986.627967129629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45986.627967129629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45986.627967129629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45986.627967129629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45986.627967129629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45986.627967129629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45986.627967129629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45986.627967129629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45986.627967129629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45986.627967129629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45986.627967129629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45986.627967129629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45986.627967129629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45986.627967129629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45986.627967129629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45986.627967129629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45986.627967129629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45986.627967129629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45986.627967129629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45986.627967129629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45986.627967129629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45986.627967129629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45986.627967129629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45986.627967129629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45986.627967129629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45986.627967129629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45986.627967129629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45986.627967129629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45986.627967129629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45986.627967129629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45986.627967129629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45986.627967129629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45986.627967129629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45986.627967129629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45986.627967129629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45986.627967129629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45986.627967129629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45986.627967129629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45986.627967129629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45986.627967129629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45986.627967129629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45986.627967129629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45986.627967129629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45986.627967129629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45986.627967129629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45986.627967129629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45986.627967129629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45986.627967129629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45986.627967129629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45986.627967129629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45986.627967129629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45986.627967129629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45986.627967129629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45986.627967129629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45986.627967129629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45986.627967129629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45986.627967129629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45986.627967129629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45986.627967129629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45986.627967129629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45986.627967129629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45986.627967129629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45986.627967129629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45986.627967129629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45986.627967129629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45986.627967129629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45986.627967129629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45986.627967129629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45986.627967129629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45986.627967129629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45986.627967129629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45986.627967129629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45986.627967129629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45986.627967129629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45986.627967129629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45986.627967129629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45986.627967129629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45986.627967129629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45986.627967129629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45986.627967129629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45986.627967129629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45986.627967129629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45986.627967129629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45986.627967129629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45986.627967129629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45986.627967129629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45986.627967129629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45986.627967129629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45986.627967129629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45986.627967129629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45986.627967129629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45986.627967129629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45986.627967129629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45986.627967129629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45986.627967129629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45986.627967129629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45986.627967129629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45986.627967129629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45986.627967129629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45986.627967129629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45986.627967129629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45986.627967129629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45986.627967129629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45986.627967129629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45986.627967129629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45986.627967129629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45986.627967129629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45986.627967129629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45986.627967129629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45986.627967129629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45986.627967129629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45986.627967129629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45986.627967129629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45986.627967129629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45986.627967129629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45986.627967129629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45986.627967129629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45986.627967129629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45986.627967129629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45986.627967129629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45986.627967129629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45986.627967129629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45986.627967129629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45986.627967129629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45986.627967129629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45986.627967129629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45986.627967129629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45986.627967129629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45986.627967129629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45986.627967129629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45986.627967129629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45986.627967129629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45986.627967129629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45986.627967129629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45986.627967129629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45986.627967129629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45986.627967129629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45986.627967129629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45986.627967129629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45986.627967129629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45986.627967129629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45986.627967129629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45986.627967129629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45986.627967129629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45986.627967129629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45986.627967129629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45986.627967129629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45986.627967129629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45986.627967129629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45986.627967129629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45986.627967129629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45986.627967129629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45986.627967129629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45986.627967129629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45986.627967129629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45986.627967129629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45986.627967129629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45986.627967129629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45986.627967129629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45986.627967129629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45986.627967129629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45986.627967129629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45986.627967129629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45986.627967129629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45986.627967129629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45986.627967129629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45986.627967129629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45986.627967129629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45986.627967129629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45986.627967129629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45986.627967129629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45986.627967129629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45986.627967129629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45986.627967129629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45986.627967129629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45986.627967129629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45986.627967129629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45986.627967129629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45986.627967129629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45986.627967129629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45986.627967129629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45986.627967129629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45986.627967129629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45986.627967129629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45986.627967129629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45986.627967129629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45986.627967129629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45986.627967129629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45986.627967129629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45986.627967129629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45986.627967129629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45986.627967129629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45986.627967129629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45986.627967129629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45986.627967129629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45986.627967129629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45986.627967129629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45986.627967129629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45986.627967129629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45986.627967129629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45986.627967129629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45986.627967129629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45986.627967129629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45986.627967129629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45986.627967129629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45986.627967129629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45986.627967129629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45986.627967129629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45986.627967129629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45986.627967129629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45986.627967129629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45986.627967129629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45986.627967129629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45986.627967129629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45986.627967129629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45986.627967129629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45986.627967129629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45986.627967129629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45986.627967129629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45986.627967129629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45986.627967129629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45986.627967129629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45986.627967129629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45986.627967129629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45986.627967129629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45986.627967129629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45986.627967129629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45986.627967129629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45986.627967129629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45986.627967129629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45986.627967129629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45986.627967129629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45986.627967129629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45986.627967129629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45986.627967129629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45986.627967129629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45986.627967129629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45986.627967129629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45986.627967129629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45986.627967129629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45986.627967129629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45986.627967129629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45986.627967129629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45986.627967129629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45986.627967129629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45986.627967129629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45986.627967129629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45986.627967129629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45986.627967129629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45986.627967129629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45986.627967129629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45986.627967129629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45986.627967129629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45986.627967129629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45986.627967129629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45986.627967129629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45986.627967129629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45986.627967129629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45986.627967129629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45986.627967129629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283.14724953703262</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36652</v>
      </c>
      <c r="E3" s="94" t="s">
        <v>39021</v>
      </c>
      <c r="F3" s="95">
        <v>45986.505428240744</v>
      </c>
      <c r="G3" s="96">
        <f t="shared" ref="G3:G52" ca="1" si="0">IFERROR(NOW()-F3,"")</f>
        <v>0.12253888888517395</v>
      </c>
      <c r="H3" s="95">
        <v>45986.491238425922</v>
      </c>
      <c r="I3" s="113" t="str">
        <f>IFERROR(VLOOKUP(D3,DB!A:F,6,0),"")</f>
        <v>SCECO</v>
      </c>
      <c r="J3" s="113" t="str">
        <f>IFERROR(VLOOKUP(D3,DB!A:G,7,0),"")</f>
        <v>Dead</v>
      </c>
      <c r="K3" s="97" t="s">
        <v>39117</v>
      </c>
      <c r="L3" s="91" t="str">
        <f>IFERROR(VLOOKUP(D3,DB!A:I,9,0),"")</f>
        <v>Latis</v>
      </c>
    </row>
    <row r="4" spans="1:16" ht="15" customHeight="1">
      <c r="A4" s="113"/>
      <c r="B4" s="113" t="str">
        <f>IFERROR(VLOOKUP(D4,DB!A:K,11,0),"")</f>
        <v/>
      </c>
      <c r="C4" s="93"/>
      <c r="D4" s="91"/>
      <c r="E4" s="94"/>
      <c r="F4" s="95"/>
      <c r="G4" s="96">
        <f t="shared" ca="1" si="0"/>
        <v>45986.627967129629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45986.627967129629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45986.627967129629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45986.627967129629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45986.627967129629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45986.627967129629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45986.627967129629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45986.627967129629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45986.627967129629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45986.627967129629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45986.627967129629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45986.627967129629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45986.627967129629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45986.627967129629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45986.627967129629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45986.627967129629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45986.627967129629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45986.627967129629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45986.627967129629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45986.627967129629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45986.627967129629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45986.627967129629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45986.627967129629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45986.627967129629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45986.627967129629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45986.627967129629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45986.627967129629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45986.627967129629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45986.627967129629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45986.627967129629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45986.627967129629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45986.627967129629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45986.627967129629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45986.627967129629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45986.627967129629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45986.627967129629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45986.627967129629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45986.627967129629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45986.627967129629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45986.627967129629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45986.627967129629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45986.627967129629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45986.627967129629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45986.627967129629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45986.627967129629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45986.627967129629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45986.627967129629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45986.627967129629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45986.627967129629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ref="G53:G116" ca="1" si="1">IFERROR(NOW()-F53,"")</f>
        <v>45986.627967129629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45986.627967129629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45986.627967129629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45986.627967129629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45986.627967129629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45986.627967129629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45986.627967129629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45986.627967129629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45986.627967129629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45986.627967129629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45986.627967129629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45986.627967129629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45986.627967129629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45986.627967129629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45986.627967129629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45986.627967129629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45986.627967129629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45986.627967129629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45986.627967129629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45986.627967129629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45986.627967129629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45986.627967129629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45986.627967129629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45986.627967129629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45986.627967129629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45986.627967129629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45986.627967129629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45986.627967129629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45986.627967129629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45986.627967129629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45986.627967129629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45986.627967129629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45986.627967129629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45986.627967129629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45986.627967129629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45986.627967129629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45986.627967129629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45986.627967129629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45986.627967129629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45986.627967129629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45986.627967129629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45986.627967129629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45986.627967129629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45986.627967129629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45986.627967129629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45986.627967129629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45986.627967129629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45986.627967129629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45986.627967129629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45986.627967129629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45986.627967129629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45986.627967129629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45986.627967129629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45986.627967129629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45986.627967129629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45986.627967129629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45986.627967129629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45986.627967129629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45986.627967129629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45986.627967129629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45986.627967129629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45986.627967129629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45986.627967129629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45986.627967129629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ref="G117:G180" ca="1" si="2">IFERROR(NOW()-F117,"")</f>
        <v>45986.627967129629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45986.627967129629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45986.627967129629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45986.627967129629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45986.627967129629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45986.627967129629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45986.627967129629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45986.627967129629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45986.627967129629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45986.627967129629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45986.627967129629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45986.627967129629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45986.627967129629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45986.627967129629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45986.627967129629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45986.627967129629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45986.627967129629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45986.627967129629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45986.627967129629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45986.627967129629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45986.627967129629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45986.627967129629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45986.627967129629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45986.627967129629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45986.627967129629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45986.627967129629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45986.627967129629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45986.627967129629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45986.627967129629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45986.627967129629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45986.627967129629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45986.627967129629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45986.627967129629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45986.627967129629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45986.627967129629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45986.627967129629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45986.627967129629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45986.627967129629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45986.627967129629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45986.627967129629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45986.627967129629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45986.627967129629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45986.627967129629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45986.627967129629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45986.627967129629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45986.627967129629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45986.627967129629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45986.627967129629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45986.627967129629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45986.627967129629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45986.627967129629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45986.627967129629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45986.627967129629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45986.627967129629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45986.627967129629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45986.627967129629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45986.627967129629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45986.627967129629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45986.627967129629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45986.627967129629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45986.627967129629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45986.627967129629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45986.627967129629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45986.627967129629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ref="G181:G244" ca="1" si="3">IFERROR(NOW()-F181,"")</f>
        <v>45986.627967129629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45986.627967129629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45986.627967129629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45986.627967129629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45986.627967129629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45986.627967129629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45986.627967129629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45986.627967129629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45986.627967129629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45986.627967129629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45986.627967129629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45986.627967129629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45986.627967129629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45986.627967129629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45986.627967129629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45986.627967129629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45986.627967129629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45986.627967129629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45986.627967129629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45986.627967129629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45986.627967129629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45986.627967129629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45986.627967129629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45986.627967129629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45986.627967129629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45986.627967129629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45986.627967129629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45986.627967129629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45986.627967129629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45986.627967129629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45986.627967129629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45986.627967129629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45986.627967129629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45986.627967129629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45986.627967129629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45986.627967129629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45986.627967129629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45986.627967129629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45986.627967129629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45986.627967129629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45986.627967129629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45986.627967129629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45986.627967129629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45986.627967129629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45986.627967129629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45986.627967129629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45986.627967129629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45986.627967129629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45986.627967129629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45986.627967129629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45986.627967129629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45986.627967129629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45986.627967129629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45986.627967129629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45986.627967129629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45986.627967129629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45986.627967129629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45986.627967129629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45986.627967129629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45986.627967129629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45986.627967129629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45986.627967129629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45986.627967129629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45986.627967129629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ref="G245:G308" ca="1" si="4">IFERROR(NOW()-F245,"")</f>
        <v>45986.627967129629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45986.627967129629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45986.627967129629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45986.627967129629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45986.627967129629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45986.627967129629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45986.627967129629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45986.627967129629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45986.627967129629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45986.627967129629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45986.627967129629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45986.627967129629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45986.627967129629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45986.627967129629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45986.627967129629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45986.627967129629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45986.627967129629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45986.627967129629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45986.627967129629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45986.627967129629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45986.627967129629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45986.627967129629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45986.627967129629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45986.627967129629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45986.627967129629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45986.627967129629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45986.627967129629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45986.627967129629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45986.627967129629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45986.627967129629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45986.627967129629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45986.627967129629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45986.627967129629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45986.627967129629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45986.627967129629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45986.627967129629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45986.627967129629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45986.627967129629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45986.627967129629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45986.627967129629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45986.627967129629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45986.627967129629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45986.627967129629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45986.627967129629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45986.627967129629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45986.627967129629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45986.627967129629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45986.627967129629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45986.627967129629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45986.627967129629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45986.627967129629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45986.627967129629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45986.627967129629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45986.627967129629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45986.627967129629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45986.627967129629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45986.627967129629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45986.627967129629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45986.627967129629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45986.627967129629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45986.627967129629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45986.627967129629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45986.627967129629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45986.627967129629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ref="G309:G354" ca="1" si="5">IFERROR(NOW()-F309,"")</f>
        <v>45986.627967129629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45986.627967129629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45986.627967129629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45986.627967129629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45986.627967129629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45986.627967129629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45986.627967129629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45986.627967129629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45986.627967129629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45986.627967129629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45986.627967129629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45986.627967129629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45986.627967129629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45986.627967129629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45986.627967129629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45986.627967129629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45986.627967129629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45986.627967129629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45986.627967129629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45986.627967129629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45986.627967129629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45986.627967129629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45986.627967129629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45986.627967129629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45986.627967129629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45986.627967129629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45986.627967129629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45986.627967129629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45986.627967129629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45986.627967129629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45986.627967129629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45986.627967129629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45986.627967129629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45986.627967129629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45986.627967129629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45986.627967129629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45986.627967129629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45986.627967129629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45986.627967129629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45986.627967129629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45986.627967129629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45986.627967129629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45986.627967129629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45986.627967129629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45986.627967129629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45986.627967129629</v>
      </c>
      <c r="H354" s="95"/>
      <c r="I354" s="113" t="str">
        <f>IFERROR(VLOOKUP(D354,DB!A:F,6,0),"")</f>
        <v/>
      </c>
      <c r="J354" s="113" t="str">
        <f>IFERROR(VLOOKUP(D354,DB!A:G,7,0),"")</f>
        <v/>
      </c>
      <c r="K354" s="97"/>
      <c r="L354" s="91" t="str">
        <f>IFERROR(VLOOKUP(D354,DB!A:I,9,0),"")</f>
        <v/>
      </c>
    </row>
  </sheetData>
  <dataValidations count="2">
    <dataValidation allowBlank="1" showInputMessage="1" showErrorMessage="1" sqref="E1" xr:uid="{A4F81451-56CC-4543-9497-104C4E44EE4B}"/>
    <dataValidation type="list" allowBlank="1" showInputMessage="1" showErrorMessage="1" sqref="E2:E3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D9" sqref="D9: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94.795906944440503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60.439089814812178</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37.96685601851641</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5.2546685185152455</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38248</v>
      </c>
      <c r="E6" s="109" t="s">
        <v>39021</v>
      </c>
      <c r="F6" s="122">
        <v>45986.391886574071</v>
      </c>
      <c r="G6" s="111">
        <f ca="1">IFERROR(NOW()-F6,"")</f>
        <v>0.23608055555814644</v>
      </c>
      <c r="H6" s="122">
        <v>45986.386099537034</v>
      </c>
      <c r="I6" s="109" t="str">
        <f>IFERROR(VLOOKUP(D6,DB!A:F,6,0),"")</f>
        <v>SCECO</v>
      </c>
      <c r="J6" s="109" t="str">
        <f>IFERROR(VLOOKUP(D6,DB!A:G,7,0),"")</f>
        <v>Haj Removal</v>
      </c>
      <c r="K6" s="109" t="s">
        <v>39127</v>
      </c>
      <c r="L6" s="109" t="str">
        <f>IFERROR(VLOOKUP(D6,DB!A:I,9,0),"")</f>
        <v>Latis</v>
      </c>
    </row>
    <row r="7" spans="1:13">
      <c r="A7" s="109"/>
      <c r="B7" s="109" t="str">
        <f>IFERROR(VLOOKUP(D7,DB!A:K,11,0),"")</f>
        <v/>
      </c>
      <c r="C7" s="109"/>
      <c r="D7"/>
      <c r="E7" s="109"/>
      <c r="F7" s="109"/>
      <c r="G7" s="111">
        <f ca="1">IFERROR(NOW()-F7,"")</f>
        <v>45986.627967129629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45986.627967129629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45986.627967129629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45986.627967129629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45986.627967129629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45986.627967129629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45986.627967129629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45986.627967129629</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45986.627967129629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45986.627967129629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45986.627967129629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45986.627967129629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45986.627967129629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45986.627967129629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45986.627967129629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45986.627967129629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45986.627967129629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45986.627967129629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45986.627967129629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45986.627967129629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45986.627967129629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45986.627967129629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45986.627967129629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45986.627967129629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45986.627967129629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45986.627967129629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45986.627967129629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45986.627967129629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45986.627967129629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45986.627967129629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45986.627967129629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45986.627967129629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45986.627967129629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45986.627967129629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45986.627967129629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45986.627967129629</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3"/>
      <c r="G2" s="75">
        <f ca="1">IFERROR(NOW()-F2,"-")</f>
        <v>45986.627967129629</v>
      </c>
      <c r="H2" s="154"/>
      <c r="I2" s="155" t="str">
        <f>IFERROR(VLOOKUP(D2,DB!A:F,6,0),"")</f>
        <v/>
      </c>
      <c r="J2" s="155" t="str">
        <f>IFERROR(VLOOKUP(D2,DB!A:G,7,0),"")</f>
        <v/>
      </c>
      <c r="K2" s="140"/>
      <c r="L2" s="156" t="str">
        <f>IFERROR(VLOOKUP(D2,DB!A:I,9,0),"")</f>
        <v/>
      </c>
    </row>
    <row r="3" spans="1:16382" ht="31.5" customHeight="1">
      <c r="A3" s="136"/>
      <c r="B3" s="137" t="str">
        <f>IFERROR(VLOOKUP(D3,DB!A:K,11,0),"")</f>
        <v/>
      </c>
      <c r="C3" s="138"/>
      <c r="D3" s="137"/>
      <c r="E3" s="109"/>
      <c r="F3" s="139"/>
      <c r="G3" s="75">
        <f ca="1">IFERROR(NOW()-F3,"-")</f>
        <v>45986.627967129629</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45986.627967129629</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45986.627967129629</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45986.627967129629</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45986.627967129629</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45986.627967129629</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45986.627967129629</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45986.627967129629</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45986.627967129629</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45986.627967129629</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45986.627967129629</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45986.627967129629</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45986.627967129629</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45986.627967129629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45986.627967129629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45986.627967129629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45986.627967129629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45986.627967129629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45986.627967129629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45986.627967129629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45986.627967129629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45986.627967129629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45986.627967129629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45986.627967129629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45986.627967129629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45986.627967129629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45986.627967129629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45986.627967129629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45986.627967129629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45986.627967129629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45986.627967129629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45986.627967129629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45986.627967129629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45986.627967129629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45986.627967129629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45986.627967129629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45986.627967129629</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2025-11-25T12:05:51Z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