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173" documentId="120_S{2AC9BD13-BADA-5192-A53E-5A8FF88502F6}" xr6:coauthVersionLast="47" xr6:coauthVersionMax="47" xr10:uidLastSave="{047807EC-CDA8-4B65-83CC-BC870D68C66A}"/>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<sst xmlns="http://schemas.openxmlformats.org/spreadsheetml/2006/main" count="180300" uniqueCount="39134">
  <si>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</si>
  <si>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</si>
  <si>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</si>
  <si>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</si>
  <si>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</si>
  <si>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</si>
  <si>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</si>
  <si>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</si>
  <si>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</si>
  <si>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</si>
  <si>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</si>
  <si>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</si>
  <si>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</si>
  <si>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</si>
  <si>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</si>
  <si>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</si>
  <si>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</si>
  <si>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</si>
  <si>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</si>
  <si>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</si>
  <si>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</si>
  <si>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</si>
  <si>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</si>
  <si>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</si>
  <si>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</si>
  <si>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</si>
  <si>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</si>
  <si>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</si>
  <si>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</si>
  <si>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</si>
  <si>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</si>
  <si>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</si>
  <si>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</si>
  <si>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</si>
  <si>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</si>
  <si>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</si>
  <si>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</si>
  <si>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</si>
  <si>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</si>
  <si>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</si>
  <si>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</si>
  <si>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</si>
  <si>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</si>
  <si>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</si>
  <si>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</si>
  <si>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</si>
  <si>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</si>
  <si>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</si>
  <si>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</si>
  <si>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</si>
  <si>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</si>
  <si>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</si>
  <si>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</si>
  <si>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</si>
  <si>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</si>
  <si>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</si>
  <si>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</si>
  <si>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</si>
  <si>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</si>
  <si>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</si>
  <si>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</si>
  <si>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</si>
  <si>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</si>
  <si>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</si>
  <si>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</si>
  <si>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</si>
  <si>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</si>
  <si>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</si>
  <si>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</si>
  <si>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</si>
  <si>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</si>
  <si>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</si>
  <si>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</si>
  <si>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</si>
  <si>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</si>
  <si>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</si>
  <si>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</si>
  <si>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</si>
  <si>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</si>
  <si>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</si>
  <si>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</si>
  <si>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</si>
  <si>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</si>
  <si>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</si>
  <si>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</si>
  <si>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</si>
  <si>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</si>
  <si>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</si>
  <si>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</si>
  <si>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</si>
  <si>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</si>
  <si>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</si>
  <si>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</si>
  <si>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</si>
  <si>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</si>
  <si>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</si>
  <si>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</si>
  <si>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</si>
  <si>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</si>
  <si>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</si>
  <si>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</si>
  <si>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</si>
  <si>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</si>
  <si>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</si>
  <si>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</si>
  <si>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</si>
  <si>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</si>
  <si>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</si>
  <si>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</si>
  <si>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</si>
  <si>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</si>
  <si>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</si>
  <si>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</si>
  <si>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</si>
  <si>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</si>
  <si>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</si>
  <si>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</si>
  <si>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</si>
  <si>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</si>
  <si>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</si>
  <si>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</si>
  <si>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</si>
  <si>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</si>
  <si>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</si>
  <si>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</si>
  <si>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</si>
  <si>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</si>
  <si>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</si>
  <si>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</si>
  <si>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</si>
  <si>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</si>
  <si>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</si>
  <si>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</si>
  <si>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</si>
  <si>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</si>
  <si>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</si>
  <si>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</si>
  <si>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</si>
  <si>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</si>
  <si>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</si>
  <si>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</si>
  <si>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</si>
  <si>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</si>
  <si>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</si>
  <si>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</si>
  <si>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</si>
  <si>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</si>
  <si>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</si>
  <si>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</si>
  <si>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</si>
  <si>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</si>
  <si>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</si>
  <si>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</si>
  <si>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</si>
  <si>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</si>
  <si>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</si>
  <si>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</si>
  <si>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</si>
  <si>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</si>
  <si>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</si>
  <si>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</si>
  <si>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</si>
  <si>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</si>
  <si>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</si>
  <si>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</si>
  <si>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</si>
  <si>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</si>
  <si>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</si>
  <si>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</si>
  <si>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</si>
  <si>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</si>
  <si>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</si>
  <si>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</si>
  <si>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</si>
  <si>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</si>
  <si>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</si>
  <si>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</si>
  <si>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</si>
  <si>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</si>
  <si>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</si>
  <si>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</si>
  <si>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</si>
  <si>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</si>
  <si>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</si>
  <si>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</si>
  <si>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</si>
  <si>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</si>
  <si>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</si>
  <si>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</si>
  <si>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</si>
  <si>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</si>
  <si>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</si>
  <si>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</si>
  <si>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</si>
  <si>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</si>
  <si>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</si>
  <si>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</si>
  <si>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</si>
  <si>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</si>
  <si>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</si>
  <si>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</si>
  <si>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</si>
  <si>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</si>
  <si>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</si>
  <si>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</si>
  <si>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</si>
  <si>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</si>
  <si>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</si>
  <si>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</si>
  <si>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</si>
  <si>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</si>
  <si>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</si>
  <si>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</si>
  <si>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</si>
  <si>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</si>
  <si>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</si>
  <si>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</si>
  <si>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</si>
  <si>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</si>
  <si>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</si>
  <si>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</si>
  <si>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</si>
  <si>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</si>
  <si>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</si>
  <si>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</si>
  <si>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</si>
  <si>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</si>
  <si>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</si>
  <si>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</si>
  <si>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</si>
  <si>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</si>
  <si>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</si>
  <si>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</si>
  <si>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</si>
  <si>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</si>
  <si>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</si>
  <si>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</si>
  <si>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</si>
  <si>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</si>
  <si>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</si>
  <si>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</si>
  <si>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</si>
  <si>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</si>
  <si>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</si>
  <si>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</si>
  <si>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</si>
  <si>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</si>
  <si>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</si>
  <si>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</si>
  <si>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</si>
  <si>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</si>
  <si>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</si>
  <si>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</si>
  <si>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</si>
  <si>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</si>
  <si>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</si>
  <si>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</si>
  <si>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</si>
  <si>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</si>
  <si>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</si>
  <si>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</si>
  <si>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</si>
  <si>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</si>
  <si>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</si>
  <si>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</si>
  <si>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</si>
  <si>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</si>
  <si>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</si>
  <si>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</si>
  <si>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</si>
  <si>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</si>
  <si>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</si>
  <si>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</si>
  <si>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</si>
  <si>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</si>
  <si>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</si>
  <si>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</si>
  <si>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</si>
  <si>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</si>
  <si>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</si>
  <si>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</si>
  <si>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</si>
  <si>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</si>
  <si>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</si>
  <si>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</si>
  <si>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</si>
  <si>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</si>
  <si>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</si>
  <si>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</si>
  <si>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</si>
  <si>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</si>
  <si>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</si>
  <si>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</si>
  <si>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</si>
  <si>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</si>
  <si>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</si>
  <si>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</si>
  <si>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</si>
  <si>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</si>
  <si>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</si>
  <si>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</si>
  <si>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</si>
  <si>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</si>
  <si>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</si>
  <si>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</si>
  <si>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</si>
  <si>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</si>
  <si>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</si>
  <si>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</si>
  <si>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</si>
  <si>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</si>
  <si>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</si>
  <si>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</si>
  <si>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</si>
  <si>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</si>
  <si>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</si>
  <si>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</si>
  <si>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</si>
  <si>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</si>
  <si>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</si>
  <si>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</si>
  <si>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</si>
  <si>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</si>
  <si>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</si>
  <si>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</si>
  <si>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</si>
  <si>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</si>
  <si>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</si>
  <si>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</si>
  <si>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</si>
  <si>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</si>
  <si>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</si>
  <si>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</si>
  <si>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</si>
  <si>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</si>
  <si>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</si>
  <si>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</si>
  <si>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</si>
  <si>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</si>
  <si>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</si>
  <si>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</si>
  <si>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</si>
  <si>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</si>
  <si>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</si>
  <si>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</si>
  <si>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</si>
  <si>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</si>
  <si>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</si>
  <si>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</si>
  <si>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</si>
  <si>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</si>
  <si>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</si>
  <si>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</si>
  <si>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</si>
  <si>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</si>
  <si>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</si>
  <si>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</si>
  <si>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</si>
  <si>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</si>
  <si>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</si>
  <si>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</si>
  <si>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</si>
  <si>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</si>
  <si>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</si>
  <si>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</si>
  <si>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</si>
  <si>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</si>
  <si>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</si>
  <si>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</si>
  <si>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</si>
  <si>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</si>
  <si>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</si>
  <si>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</si>
  <si>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</si>
  <si>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</si>
  <si>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</si>
  <si>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</si>
  <si>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</si>
  <si>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</si>
  <si>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</si>
  <si>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</si>
  <si>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</si>
  <si>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</si>
  <si>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</si>
  <si>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</si>
  <si>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</si>
  <si>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</si>
  <si>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</si>
  <si>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</si>
  <si>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</si>
  <si>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</si>
  <si>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</si>
  <si>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</si>
  <si>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</si>
  <si>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</si>
  <si>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</si>
  <si>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</si>
  <si>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</si>
  <si>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</si>
  <si>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</si>
  <si>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</si>
  <si>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</si>
  <si>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</si>
  <si>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</si>
  <si>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</si>
  <si>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</si>
  <si>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</si>
  <si>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</si>
  <si>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</si>
  <si>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</si>
  <si>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</si>
  <si>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</si>
  <si>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</si>
  <si>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</si>
  <si>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</si>
  <si>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</si>
  <si>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</si>
  <si>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</si>
  <si>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</si>
  <si>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</si>
  <si>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</si>
  <si>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</si>
  <si>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</si>
  <si>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</si>
  <si>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</si>
  <si>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</si>
  <si>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</si>
  <si>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</si>
  <si>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</si>
  <si>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</si>
  <si>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</si>
  <si>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</si>
  <si>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</si>
  <si>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</si>
  <si>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</si>
  <si>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</si>
  <si>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</si>
  <si>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</si>
  <si>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</si>
  <si>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</si>
  <si>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</si>
  <si>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</si>
  <si>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</si>
  <si>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</si>
  <si>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</si>
  <si>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</si>
  <si>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</si>
  <si>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</si>
  <si>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</si>
  <si>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</si>
  <si>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</si>
  <si>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</si>
  <si>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</si>
  <si>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</si>
  <si>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</si>
  <si>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</si>
  <si>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</si>
  <si>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</si>
  <si>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</si>
  <si>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</si>
  <si>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</si>
  <si>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</si>
  <si>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</si>
  <si>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</si>
  <si>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</si>
  <si>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</si>
  <si>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</si>
  <si>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</si>
  <si>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</si>
  <si>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</si>
  <si>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</si>
  <si>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</si>
  <si>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</si>
  <si>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</si>
  <si>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</si>
  <si>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</si>
  <si>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</si>
  <si>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</si>
  <si>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</si>
  <si>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</si>
  <si>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</si>
  <si>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</si>
  <si>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</si>
  <si>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</si>
  <si>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</si>
  <si>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</si>
  <si>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</si>
  <si>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</si>
  <si>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</si>
  <si>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</si>
  <si>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</si>
  <si>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</si>
  <si>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</si>
  <si>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</si>
  <si>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</si>
  <si>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</si>
  <si>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</si>
  <si>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</si>
  <si>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</si>
  <si>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</si>
  <si>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</si>
  <si>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</si>
  <si>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</si>
  <si>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</si>
  <si>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</si>
  <si>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</si>
  <si>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</si>
  <si>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</si>
  <si>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</si>
  <si>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</si>
  <si>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</si>
  <si>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</si>
  <si>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</si>
  <si>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</si>
  <si>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</si>
  <si>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</si>
  <si>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</si>
  <si>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</si>
  <si>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</si>
  <si>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</si>
  <si>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</si>
  <si>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</si>
  <si>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</si>
  <si>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</si>
  <si>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</si>
  <si>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</si>
  <si>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</si>
  <si>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</si>
  <si>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</si>
  <si>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</si>
  <si>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</si>
  <si>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</si>
  <si>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</si>
  <si>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</si>
  <si>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</si>
  <si>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</si>
  <si>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</si>
  <si>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</si>
  <si>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</si>
  <si>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</si>
  <si>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</si>
  <si>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</si>
  <si>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</si>
  <si>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</si>
  <si>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</si>
  <si>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</si>
  <si>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</si>
  <si>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</si>
  <si>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</si>
  <si>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</si>
  <si>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</si>
  <si>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</si>
  <si>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</si>
  <si>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</si>
  <si>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</si>
  <si>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</si>
  <si>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</si>
  <si>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</si>
  <si>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</si>
  <si>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</si>
  <si>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</si>
  <si>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</si>
  <si>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</si>
  <si>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</si>
  <si>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</si>
  <si>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</si>
  <si>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</si>
  <si>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</si>
  <si>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</si>
  <si>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</si>
  <si>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</si>
  <si>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</si>
  <si>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</si>
  <si>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</si>
  <si>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</si>
  <si>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</si>
  <si>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</si>
  <si>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</si>
  <si>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</si>
  <si>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</si>
  <si>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</si>
  <si>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</si>
  <si>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</si>
  <si>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</si>
  <si>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</si>
  <si>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</si>
  <si>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</si>
  <si>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</si>
  <si>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</si>
  <si>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</si>
  <si>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</si>
  <si>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</si>
  <si>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</si>
  <si>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</si>
  <si>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</si>
  <si>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</si>
  <si>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</si>
  <si>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</si>
  <si>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</si>
  <si>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</si>
  <si>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</si>
  <si>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</si>
  <si>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</si>
  <si>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</si>
  <si>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</si>
  <si>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</si>
  <si>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</si>
  <si>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</si>
  <si>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</si>
  <si>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</si>
  <si>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</si>
  <si>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</si>
  <si>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</si>
  <si>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</si>
  <si>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</si>
  <si>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</si>
  <si>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</si>
  <si>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</si>
  <si>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</si>
  <si>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</si>
  <si>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</si>
  <si>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</si>
  <si>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</si>
  <si>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</si>
  <si>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</si>
  <si>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</si>
  <si>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</si>
  <si>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</si>
  <si>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</si>
  <si>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</si>
  <si>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</si>
  <si>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</si>
  <si>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</si>
  <si>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</si>
  <si>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</si>
  <si>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</si>
  <si>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</si>
  <si>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</si>
  <si>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</si>
  <si>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</si>
  <si>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</si>
  <si>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</si>
  <si>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</si>
  <si>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</si>
  <si>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</si>
  <si>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</si>
  <si>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</si>
  <si>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</si>
  <si>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</si>
  <si>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</si>
  <si>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</si>
  <si>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</si>
  <si>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</si>
  <si>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</si>
  <si>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</si>
  <si>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</si>
  <si>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</si>
  <si>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</si>
  <si>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</si>
  <si>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</si>
  <si>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</si>
  <si>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</si>
  <si>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</si>
  <si>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</si>
  <si>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</si>
  <si>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</si>
  <si>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</si>
  <si>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</si>
  <si>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</si>
  <si>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</si>
  <si>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</si>
  <si>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</si>
  <si>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</si>
  <si>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</si>
  <si>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</si>
  <si>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</si>
  <si>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</si>
  <si>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</si>
  <si>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</si>
  <si>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</si>
  <si>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</si>
  <si>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</si>
  <si>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</si>
  <si>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</si>
  <si>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</si>
  <si>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</si>
  <si>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</si>
  <si>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</si>
  <si>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</si>
  <si>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</si>
  <si>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</si>
  <si>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</si>
  <si>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</si>
  <si>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</si>
  <si>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</si>
  <si>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</si>
  <si>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</si>
  <si>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</si>
  <si>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</si>
  <si>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</si>
  <si>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</si>
  <si>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</si>
  <si>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</si>
  <si>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</si>
  <si>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</si>
  <si>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</si>
  <si>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</si>
  <si>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</si>
  <si>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</si>
  <si>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</si>
  <si>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</si>
  <si>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</si>
  <si>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</si>
  <si>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</si>
  <si>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</si>
  <si>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</si>
  <si>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</si>
  <si>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</si>
  <si>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</si>
  <si>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</si>
  <si>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</si>
  <si>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</si>
  <si>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</si>
  <si>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</si>
  <si>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</si>
  <si>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</si>
  <si>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</si>
  <si>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</si>
  <si>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</si>
  <si>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</si>
  <si>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</si>
  <si>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</si>
  <si>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</si>
  <si>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</si>
  <si>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</si>
  <si>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</si>
  <si>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</si>
  <si>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</si>
  <si>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</si>
  <si>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</si>
  <si>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</si>
  <si>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</si>
  <si>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</si>
  <si>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</si>
  <si>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</si>
  <si>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</si>
  <si>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</si>
  <si>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</si>
  <si>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</si>
  <si>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</si>
  <si>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</si>
  <si>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</si>
  <si>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</si>
  <si>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</si>
  <si>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</si>
  <si>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</si>
  <si>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</si>
  <si>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</si>
  <si>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</si>
  <si>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</si>
  <si>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</si>
  <si>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</si>
  <si>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</si>
  <si>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</si>
  <si>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</si>
  <si>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</si>
  <si>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</si>
  <si>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</si>
  <si>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</si>
  <si>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</si>
  <si>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</si>
  <si>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</si>
  <si>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</si>
  <si>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</si>
  <si>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</si>
  <si>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</si>
  <si>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</si>
  <si>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</si>
  <si>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</si>
  <si>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</si>
  <si>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</si>
  <si>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</si>
  <si>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</si>
  <si>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</si>
  <si>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</si>
  <si>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</si>
  <si>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</si>
  <si>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</si>
  <si>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</si>
  <si>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</si>
  <si>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</si>
  <si>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</si>
  <si>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</si>
  <si>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</si>
  <si>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</si>
  <si>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</si>
  <si>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</si>
  <si>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</si>
  <si>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</si>
  <si>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</si>
  <si>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</si>
  <si>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</si>
  <si>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</si>
  <si>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</si>
  <si>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</si>
  <si>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</si>
  <si>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</si>
  <si>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</si>
  <si>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</si>
  <si>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</si>
  <si>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</si>
  <si>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</si>
  <si>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</si>
  <si>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</si>
  <si>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</si>
  <si>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</si>
  <si>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</si>
  <si>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</si>
  <si>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</si>
  <si>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</si>
  <si>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</si>
  <si>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</si>
  <si>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</si>
  <si>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</si>
  <si>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</si>
  <si>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</si>
  <si>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</si>
  <si>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</si>
  <si>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</si>
  <si>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</si>
  <si>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</si>
  <si>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</si>
  <si>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</si>
  <si>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</si>
  <si>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</si>
  <si>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</si>
  <si>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</si>
  <si>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</si>
  <si>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</si>
  <si>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</si>
  <si>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</si>
  <si>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</si>
  <si>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</si>
  <si>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</si>
  <si>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</si>
  <si>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</si>
  <si>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</si>
  <si>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</si>
  <si>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</si>
  <si>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</si>
  <si>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</si>
  <si>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</si>
  <si>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</si>
  <si>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</si>
  <si>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</si>
  <si>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</si>
  <si>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</si>
  <si>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</si>
  <si>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</si>
  <si>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</si>
  <si>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</si>
  <si>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</si>
  <si>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</si>
  <si>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</si>
  <si>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</si>
  <si>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</si>
  <si>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</si>
  <si>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</si>
  <si>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</si>
  <si>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</si>
  <si>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</si>
  <si>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</si>
  <si>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</si>
  <si>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</si>
  <si>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</si>
  <si>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</si>
  <si>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</si>
  <si>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</si>
  <si>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</si>
  <si>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</si>
  <si>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</si>
  <si>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</si>
  <si>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</si>
  <si>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</si>
  <si>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</si>
  <si>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</si>
  <si>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</si>
  <si>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</si>
  <si>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</si>
  <si>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</si>
  <si>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</si>
  <si>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</si>
  <si>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</si>
  <si>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</si>
  <si>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</si>
  <si>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</si>
  <si>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</si>
  <si>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</si>
  <si>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</si>
  <si>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</si>
  <si>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</si>
  <si>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</si>
  <si>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</si>
  <si>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</si>
  <si>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</si>
  <si>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</si>
  <si>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</si>
  <si>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</si>
  <si>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</si>
  <si>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</si>
  <si>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</si>
  <si>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</si>
  <si>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</si>
  <si>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</si>
  <si>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</si>
  <si>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</si>
  <si>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</si>
  <si>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</si>
  <si>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</si>
  <si>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</si>
  <si>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</si>
  <si>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</si>
  <si>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</si>
  <si>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</si>
  <si>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</si>
  <si>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</si>
  <si>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</si>
  <si>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</si>
  <si>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</si>
  <si>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</si>
  <si>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</si>
  <si>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</si>
  <si>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</si>
  <si>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</si>
  <si>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</si>
  <si>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</si>
  <si>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</si>
  <si>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</si>
  <si>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</si>
  <si>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</si>
  <si>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</si>
  <si>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</si>
  <si>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</si>
  <si>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</si>
  <si>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</si>
  <si>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</si>
  <si>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</si>
  <si>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</si>
  <si>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</si>
  <si>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</si>
  <si>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</si>
  <si>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</si>
  <si>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</si>
  <si>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</si>
  <si>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</si>
  <si>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</si>
  <si>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</si>
  <si>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</si>
  <si>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</si>
  <si>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</si>
  <si>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</si>
  <si>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</si>
  <si>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</si>
  <si>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</si>
  <si>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</si>
  <si>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</si>
  <si>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</si>
  <si>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</si>
  <si>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</si>
  <si>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</si>
  <si>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</si>
  <si>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</si>
  <si>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</si>
  <si>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</si>
  <si>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</si>
  <si>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</si>
  <si>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</si>
  <si>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</si>
  <si>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</si>
  <si>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</si>
  <si>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</si>
  <si>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</si>
  <si>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</si>
  <si>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</si>
  <si>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</si>
  <si>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</si>
  <si>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</si>
  <si>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</si>
  <si>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</si>
  <si>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</si>
  <si>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</si>
  <si>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</si>
  <si>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</si>
  <si>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</si>
  <si>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</si>
  <si>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</si>
  <si>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</si>
  <si>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</si>
  <si>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</si>
  <si>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</si>
  <si>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</si>
  <si>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</si>
  <si>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</si>
  <si>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</si>
  <si>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</si>
  <si>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</si>
  <si>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</si>
  <si>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</si>
  <si>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</si>
  <si>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</si>
  <si>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</si>
  <si>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</si>
  <si>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</si>
  <si>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</si>
  <si>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</si>
  <si>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</si>
  <si>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</si>
  <si>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</si>
  <si>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</si>
  <si>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</si>
  <si>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</si>
  <si>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</si>
  <si>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</si>
  <si>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</si>
  <si>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</si>
  <si>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</si>
  <si>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</si>
  <si>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</si>
  <si>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</si>
  <si>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</si>
  <si>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</si>
  <si>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</si>
  <si>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</si>
  <si>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</si>
  <si>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</si>
  <si>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</si>
  <si>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</si>
  <si>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</si>
  <si>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</si>
  <si>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</si>
  <si>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</si>
  <si>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</si>
  <si>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</si>
  <si>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</si>
  <si>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</si>
  <si>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</si>
  <si>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</si>
  <si>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</si>
  <si>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</si>
  <si>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</si>
  <si>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</si>
  <si>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</si>
  <si>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</si>
  <si>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</si>
  <si>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</si>
  <si>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</si>
  <si>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</si>
  <si>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</si>
  <si>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</si>
  <si>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</si>
  <si>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</si>
  <si>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</si>
  <si>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</si>
  <si>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</si>
  <si>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</si>
  <si>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</si>
  <si>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</si>
  <si>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</si>
  <si>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</si>
  <si>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</si>
  <si>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</si>
  <si>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</si>
  <si>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</si>
  <si>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</si>
  <si>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</si>
  <si>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</si>
  <si>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</si>
  <si>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</si>
  <si>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</si>
  <si>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</si>
  <si>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</si>
  <si>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</si>
  <si>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</si>
  <si>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</si>
  <si>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</si>
  <si>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</si>
  <si>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</si>
  <si>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</si>
  <si>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</si>
  <si>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</si>
  <si>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</si>
  <si>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</si>
  <si>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</si>
  <si>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</si>
  <si>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</si>
  <si>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</si>
  <si>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</si>
  <si>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</si>
  <si>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</si>
  <si>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</si>
  <si>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</si>
  <si>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</si>
  <si>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</si>
  <si>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</si>
  <si>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</si>
  <si>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</si>
  <si>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</si>
  <si>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</si>
  <si>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</si>
  <si>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</si>
  <si>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</si>
  <si>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</si>
  <si>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</si>
  <si>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</si>
  <si>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</si>
  <si>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</si>
  <si>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</si>
  <si>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</si>
  <si>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</si>
  <si>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</si>
  <si>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</si>
  <si>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</si>
  <si>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</si>
  <si>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</si>
  <si>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</si>
  <si>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</si>
  <si>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</si>
  <si>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</si>
  <si>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</si>
  <si>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</si>
  <si>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</si>
  <si>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</si>
  <si>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</si>
  <si>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</si>
  <si>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</si>
  <si>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</si>
  <si>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</si>
  <si>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</si>
  <si>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</si>
  <si>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</si>
  <si>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</si>
  <si>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</si>
  <si>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</si>
  <si>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</si>
  <si>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</si>
  <si>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</si>
  <si>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</si>
  <si>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</si>
  <si>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</si>
  <si>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</si>
  <si>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</si>
  <si>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</si>
  <si>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</si>
  <si>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</si>
  <si>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</si>
  <si>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</si>
  <si>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</si>
  <si>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</si>
  <si>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</si>
  <si>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</si>
  <si>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</si>
  <si>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</si>
  <si>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</si>
  <si>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</si>
  <si>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</si>
  <si>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</si>
  <si>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</si>
  <si>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</si>
  <si>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</si>
  <si>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</si>
  <si>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</si>
  <si>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</si>
  <si>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</si>
  <si>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</si>
  <si>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</si>
  <si>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</si>
  <si>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</si>
  <si>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</si>
  <si>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</si>
  <si>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</si>
  <si>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</si>
  <si>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</si>
  <si>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</si>
  <si>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</si>
  <si>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</si>
  <si>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</si>
  <si>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</si>
  <si>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</si>
  <si>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</si>
  <si>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</si>
  <si>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</si>
  <si>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</si>
  <si>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</si>
  <si>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</si>
  <si>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</si>
  <si>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</si>
  <si>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</si>
  <si>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</si>
  <si>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</si>
  <si>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</si>
  <si>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</si>
  <si>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</si>
  <si>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</si>
  <si>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</si>
  <si>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</si>
  <si>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</si>
  <si>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</si>
  <si>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</si>
  <si>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</si>
  <si>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</si>
  <si>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</si>
  <si>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</si>
  <si>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</si>
  <si>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</si>
  <si>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</si>
  <si>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</si>
  <si>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</si>
  <si>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</si>
  <si>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</si>
  <si>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</si>
  <si>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</si>
  <si>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</si>
  <si>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</si>
  <si>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</si>
  <si>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</si>
  <si>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</si>
  <si>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</si>
  <si>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</si>
  <si>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</si>
  <si>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</si>
  <si>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</si>
  <si>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</si>
  <si>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</si>
  <si>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</si>
  <si>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</si>
  <si>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</si>
  <si>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</si>
  <si>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</si>
  <si>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</si>
  <si>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</si>
  <si>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</si>
  <si>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</si>
  <si>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</si>
  <si>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</si>
  <si>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</si>
  <si>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</si>
  <si>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</si>
  <si>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</si>
  <si>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</si>
  <si>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</si>
  <si>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</si>
  <si>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</si>
  <si>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</si>
  <si>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</si>
  <si>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</si>
  <si>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</si>
  <si>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</si>
  <si>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</si>
  <si>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</si>
  <si>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</si>
  <si>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</si>
  <si>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</si>
  <si>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</si>
  <si>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</si>
  <si>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</si>
  <si>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</si>
  <si>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</si>
  <si>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</si>
  <si>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</si>
  <si>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</si>
  <si>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</si>
  <si>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</si>
  <si>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</si>
  <si>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</si>
  <si>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</si>
  <si>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</si>
  <si>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</si>
  <si>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</si>
  <si>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</si>
  <si>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</si>
  <si>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</si>
  <si>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</si>
  <si>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</si>
  <si>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</si>
  <si>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</si>
  <si>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</si>
  <si>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</si>
  <si>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</si>
  <si>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</si>
  <si>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</si>
  <si>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</si>
  <si>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</si>
  <si>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</si>
  <si>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</si>
  <si>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</si>
  <si>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</si>
  <si>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</si>
  <si>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</si>
  <si>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</si>
  <si>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</si>
  <si>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</si>
  <si>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</si>
  <si>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</si>
  <si>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</si>
  <si>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</si>
  <si>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</si>
  <si>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</si>
  <si>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</si>
  <si>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</si>
  <si>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</si>
  <si>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</si>
  <si>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</si>
  <si>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</si>
  <si>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</si>
  <si>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</si>
  <si>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</si>
  <si>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</si>
  <si>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</si>
  <si>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</si>
  <si>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</si>
  <si>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</si>
  <si>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</si>
  <si>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</si>
  <si>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</si>
  <si>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</si>
  <si>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</si>
  <si>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</si>
  <si>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</si>
  <si>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</si>
  <si>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</si>
  <si>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</si>
  <si>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</si>
  <si>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</si>
  <si>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</si>
  <si>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</si>
  <si>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</si>
  <si>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</si>
  <si>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</si>
  <si>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</si>
  <si>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</si>
  <si>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</si>
  <si>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</si>
  <si>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</si>
  <si>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</si>
  <si>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</si>
  <si>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</si>
  <si>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</si>
  <si>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</si>
  <si>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</si>
  <si>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</si>
  <si>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</si>
  <si>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</si>
  <si>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</si>
  <si>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</si>
  <si>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</si>
  <si>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</si>
  <si>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</si>
  <si>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</si>
  <si>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</si>
  <si>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</si>
  <si>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</si>
  <si>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</si>
  <si>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</si>
  <si>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</si>
  <si>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</si>
  <si>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</si>
  <si>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</si>
  <si>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</si>
  <si>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</si>
  <si>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</si>
  <si>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</si>
  <si>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</si>
  <si>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</si>
  <si>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</si>
  <si>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</si>
  <si>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</si>
  <si>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</si>
  <si>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</si>
  <si>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</si>
  <si>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</si>
  <si>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</si>
  <si>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</si>
  <si>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</si>
  <si>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</si>
  <si>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</si>
  <si>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</si>
  <si>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</si>
  <si>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</si>
  <si>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</si>
  <si>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</si>
  <si>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</si>
  <si>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</si>
  <si>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</si>
  <si>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</si>
  <si>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</si>
  <si>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</si>
  <si>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</si>
  <si>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</si>
  <si>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</si>
  <si>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</si>
  <si>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</si>
  <si>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</si>
  <si>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</si>
  <si>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</si>
  <si>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</si>
  <si>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</si>
  <si>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</si>
  <si>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</si>
  <si>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</si>
  <si>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</si>
  <si>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</si>
  <si>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</si>
  <si>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</si>
  <si>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</si>
  <si>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</si>
  <si>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</si>
  <si>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</si>
  <si>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</si>
  <si>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</si>
  <si>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</si>
  <si>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</si>
  <si>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</si>
  <si>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</si>
  <si>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</si>
  <si>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</si>
  <si>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</si>
  <si>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</si>
  <si>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</si>
  <si>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</si>
  <si>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</si>
  <si>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</si>
  <si>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</si>
  <si>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</si>
  <si>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</si>
  <si>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</si>
  <si>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</si>
  <si>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</si>
  <si>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</si>
  <si>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</si>
  <si>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</si>
  <si>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</si>
  <si>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</si>
  <si>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</si>
  <si>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</si>
  <si>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</si>
  <si>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</si>
  <si>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</si>
  <si>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</si>
  <si>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</si>
  <si>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</si>
  <si>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</si>
  <si>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</si>
  <si>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</si>
  <si>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</si>
  <si>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</si>
  <si>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</si>
  <si>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</si>
  <si>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</si>
  <si>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</si>
  <si>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</si>
  <si>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</si>
  <si>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</si>
  <si>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</si>
  <si>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</si>
  <si>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</si>
  <si>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</si>
  <si>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</si>
  <si>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</si>
  <si>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</si>
  <si>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</si>
  <si>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</si>
  <si>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</si>
  <si>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</si>
  <si>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</si>
  <si>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</si>
  <si>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</si>
  <si>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</si>
  <si>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</si>
  <si>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</si>
  <si>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</si>
  <si>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</si>
  <si>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</si>
  <si>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</si>
  <si>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</si>
  <si>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</si>
  <si>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</si>
  <si>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</si>
  <si>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</si>
  <si>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</si>
  <si>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</si>
  <si>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</si>
  <si>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</si>
  <si>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</si>
  <si>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</si>
  <si>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</si>
  <si>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</si>
  <si>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</si>
  <si>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</si>
  <si>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</si>
  <si>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</si>
  <si>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</si>
  <si>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</si>
  <si>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</si>
  <si>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</si>
  <si>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</si>
  <si>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</si>
  <si>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</si>
  <si>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</si>
  <si>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</si>
  <si>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</si>
  <si>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</si>
  <si>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</si>
  <si>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</si>
  <si>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</si>
  <si>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</si>
  <si>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</si>
  <si>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</si>
  <si>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</si>
  <si>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</si>
  <si>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</si>
  <si>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</si>
  <si>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</si>
  <si>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</si>
  <si>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</si>
  <si>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</si>
  <si>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</si>
  <si>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</si>
  <si>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</si>
  <si>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</si>
  <si>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</si>
  <si>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</si>
  <si>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</si>
  <si>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</si>
  <si>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</si>
  <si>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</si>
  <si>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</si>
  <si>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</si>
  <si>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</si>
  <si>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</si>
  <si>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</si>
  <si>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</si>
  <si>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</si>
  <si>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</si>
  <si>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</si>
  <si>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</si>
  <si>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</si>
  <si>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</si>
  <si>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</si>
  <si>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</si>
  <si>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</si>
  <si>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</si>
  <si>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</si>
  <si>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</si>
  <si>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</si>
  <si>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</si>
  <si>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</si>
  <si>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</si>
  <si>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</si>
  <si>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</si>
  <si>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</si>
  <si>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</si>
  <si>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</si>
  <si>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</si>
  <si>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</si>
  <si>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</si>
  <si>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</si>
  <si>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</si>
  <si>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</si>
  <si>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</si>
  <si>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</si>
  <si>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</si>
  <si>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</si>
  <si>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</si>
  <si>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</si>
  <si>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</si>
  <si>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</si>
  <si>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</si>
  <si>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</si>
  <si>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</si>
  <si>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</si>
  <si>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</si>
  <si>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</si>
  <si>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</si>
  <si>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</si>
  <si>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</si>
  <si>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</si>
  <si>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</si>
  <si>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</si>
  <si>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</si>
  <si>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</si>
  <si>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</si>
  <si>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</si>
  <si>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</si>
  <si>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</si>
  <si>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</si>
  <si>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</si>
  <si>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</si>
  <si>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</si>
  <si>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</si>
  <si>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</si>
  <si>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</si>
  <si>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</si>
  <si>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</si>
  <si>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</si>
  <si>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</si>
  <si>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</si>
  <si>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</si>
  <si>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</si>
  <si>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</si>
  <si>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</si>
  <si>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</si>
  <si>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</si>
  <si>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</si>
  <si>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</si>
  <si>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</si>
  <si>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</si>
  <si>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</si>
  <si>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</si>
  <si>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</si>
  <si>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</si>
  <si>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</si>
  <si>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</si>
  <si>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</si>
  <si>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</si>
  <si>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</si>
  <si>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</si>
  <si>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</si>
  <si>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</si>
  <si>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</si>
  <si>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</si>
  <si>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</si>
  <si>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</si>
  <si>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</si>
  <si>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</si>
  <si>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</si>
  <si>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</si>
  <si>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</si>
  <si>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</si>
  <si>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</si>
  <si>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</si>
  <si>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</si>
  <si>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</si>
  <si>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</si>
  <si>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</si>
  <si>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</si>
  <si>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</si>
  <si>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</si>
  <si>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</si>
  <si>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</si>
  <si>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</si>
  <si>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</si>
  <si>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</si>
  <si>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</si>
  <si>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</si>
  <si>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</si>
  <si>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</si>
  <si>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</si>
  <si>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</si>
  <si>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</si>
  <si>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</si>
  <si>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</si>
  <si>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</si>
  <si>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</si>
  <si>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</si>
  <si>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</si>
  <si>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</si>
  <si>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</si>
  <si>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</si>
  <si>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</si>
  <si>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</si>
  <si>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</si>
  <si>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</si>
  <si>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</si>
  <si>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</si>
  <si>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</si>
  <si>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</si>
  <si>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</si>
  <si>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</si>
  <si>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</si>
  <si>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</si>
  <si>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</si>
  <si>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</si>
  <si>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</si>
  <si>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</si>
  <si>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</si>
  <si>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</si>
  <si>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</si>
  <si>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</si>
  <si>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</si>
  <si>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</si>
  <si>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</si>
  <si>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</si>
  <si>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</si>
  <si>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</si>
  <si>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</si>
  <si>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</si>
  <si>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</si>
  <si>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</si>
  <si>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</si>
  <si>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</si>
  <si>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</si>
  <si>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</si>
  <si>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</si>
  <si>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</si>
  <si>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</si>
  <si>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</si>
  <si>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</si>
  <si>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</si>
  <si>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</si>
  <si>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</si>
  <si>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</si>
  <si>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</si>
  <si>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</si>
  <si>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</si>
  <si>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</si>
  <si>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</si>
  <si>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</si>
  <si>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</si>
  <si>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</si>
  <si>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</si>
  <si>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</si>
  <si>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</si>
  <si>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</si>
  <si>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</si>
  <si>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</si>
  <si>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</si>
  <si>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</si>
  <si>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</si>
  <si>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</si>
  <si>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</si>
  <si>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</si>
  <si>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</si>
  <si>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</si>
  <si>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</si>
  <si>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</si>
  <si>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</si>
  <si>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</si>
  <si>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</si>
  <si>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</si>
  <si>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</si>
  <si>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</si>
  <si>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</si>
  <si>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</si>
  <si>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</si>
  <si>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</si>
  <si>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</si>
  <si>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</si>
  <si>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</si>
  <si>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</si>
  <si>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</si>
  <si>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</si>
  <si>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</si>
  <si>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</si>
  <si>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</si>
  <si>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</si>
  <si>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</si>
  <si>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</si>
  <si>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</si>
  <si>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</si>
  <si>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</si>
  <si>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</si>
  <si>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</si>
  <si>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</si>
  <si>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</si>
  <si>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</si>
  <si>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</si>
  <si>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</si>
  <si>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</si>
  <si>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</si>
  <si>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</si>
  <si>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</si>
  <si>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</si>
  <si>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</si>
  <si>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</si>
  <si>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</si>
  <si>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</si>
  <si>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</si>
  <si>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</si>
  <si>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</si>
  <si>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</si>
  <si>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</si>
  <si>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</si>
  <si>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</si>
  <si>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</si>
  <si>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</si>
  <si>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</si>
  <si>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</si>
  <si>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</si>
  <si>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</si>
  <si>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</si>
  <si>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</si>
  <si>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</si>
  <si>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</si>
  <si>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</si>
  <si>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</si>
  <si>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</si>
  <si>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</si>
  <si>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</si>
  <si>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</si>
  <si>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</si>
  <si>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</si>
  <si>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</si>
  <si>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</si>
  <si>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</si>
  <si>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</si>
  <si>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</si>
  <si>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</si>
  <si>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</si>
  <si>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</si>
  <si>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</si>
  <si>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</si>
  <si>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</si>
  <si>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</si>
  <si>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</si>
  <si>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</si>
  <si>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</si>
  <si>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</si>
  <si>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</si>
  <si>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</si>
  <si>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</si>
  <si>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</si>
  <si>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</si>
  <si>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</si>
  <si>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</si>
  <si>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</si>
  <si>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</si>
  <si>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</si>
  <si>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</si>
  <si>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</si>
  <si>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</si>
  <si>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</si>
  <si>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</si>
  <si>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</si>
  <si>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</si>
  <si>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</si>
  <si>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</si>
  <si>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</si>
  <si>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</si>
  <si>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</si>
  <si>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</si>
  <si>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</si>
  <si>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</si>
  <si>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</si>
  <si>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</si>
  <si>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</si>
  <si>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</si>
  <si>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</si>
  <si>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</si>
  <si>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</si>
  <si>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</si>
  <si>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</si>
  <si>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</si>
  <si>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</si>
  <si>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</si>
  <si>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</si>
  <si>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</si>
  <si>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</si>
  <si>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</si>
  <si>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</si>
  <si>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</si>
  <si>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</si>
  <si>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</si>
  <si>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</si>
  <si>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</si>
  <si>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</si>
  <si>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</si>
  <si>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</si>
  <si>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</si>
  <si>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</si>
  <si>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</si>
  <si>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</si>
  <si>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</si>
  <si>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</si>
  <si>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</si>
  <si>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</si>
  <si>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</si>
  <si>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</si>
  <si>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</si>
  <si>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</si>
  <si>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</si>
  <si>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</si>
  <si>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</si>
  <si>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</si>
  <si>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</si>
  <si>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</si>
  <si>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</si>
  <si>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</si>
  <si>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</si>
  <si>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</si>
  <si>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</si>
  <si>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</si>
  <si>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</si>
  <si>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</si>
  <si>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</si>
  <si>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</si>
  <si>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</si>
  <si>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</si>
  <si>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</si>
  <si>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</si>
  <si>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</si>
  <si>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</si>
  <si>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</si>
  <si>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</si>
  <si>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</si>
  <si>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</si>
  <si>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</si>
  <si>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</si>
  <si>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</si>
  <si>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</si>
  <si>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</si>
  <si>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</si>
  <si>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</si>
  <si>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</si>
  <si>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</si>
  <si>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</si>
  <si>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</si>
  <si>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</si>
  <si>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</si>
  <si>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</si>
  <si>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</si>
  <si>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</si>
  <si>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</si>
  <si>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</si>
  <si>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</si>
  <si>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</si>
  <si>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</si>
  <si>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</si>
  <si>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</si>
  <si>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</si>
  <si>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</si>
  <si>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</si>
  <si>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</si>
  <si>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</si>
  <si>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</si>
  <si>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</si>
  <si>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</si>
  <si>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</si>
  <si>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</si>
  <si>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</si>
  <si>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</si>
  <si>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</si>
  <si>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</si>
  <si>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</si>
  <si>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</si>
  <si>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</si>
  <si>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</si>
  <si>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</si>
  <si>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</si>
  <si>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</si>
  <si>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</si>
  <si>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</si>
  <si>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</si>
  <si>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</si>
  <si>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</si>
  <si>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</si>
  <si>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</si>
  <si>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</si>
  <si>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</si>
  <si>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</si>
  <si>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</si>
  <si>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</si>
  <si>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</si>
  <si>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</si>
  <si>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</si>
  <si>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</si>
  <si>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</si>
  <si>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</si>
  <si>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</si>
  <si>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</si>
  <si>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</si>
  <si>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</si>
  <si>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</si>
  <si>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</si>
  <si>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</si>
  <si>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</si>
  <si>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</si>
  <si>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</si>
  <si>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</si>
  <si>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</si>
  <si>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</si>
  <si>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</si>
  <si>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</si>
  <si>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</si>
  <si>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</si>
  <si>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</si>
  <si>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</si>
  <si>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</si>
  <si>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</si>
  <si>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</si>
  <si>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</si>
  <si>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</si>
  <si>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</si>
  <si>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</si>
  <si>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</si>
  <si>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</si>
  <si>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</si>
  <si>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</si>
  <si>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</si>
  <si>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</si>
  <si>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</si>
  <si>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</si>
  <si>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</si>
  <si>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</si>
  <si>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</si>
  <si>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</si>
  <si>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</si>
  <si>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</si>
  <si>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</si>
  <si>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</si>
  <si>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</si>
  <si>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</si>
  <si>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</si>
  <si>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</si>
  <si>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</si>
  <si>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</si>
  <si>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</si>
  <si>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</si>
  <si>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</si>
  <si>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</si>
  <si>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</si>
  <si>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</si>
  <si>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</si>
  <si>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</si>
  <si>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</si>
  <si>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</si>
  <si>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</si>
  <si>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</si>
  <si>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</si>
  <si>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</si>
  <si>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</si>
  <si>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</si>
  <si>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</si>
  <si>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</si>
  <si>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</si>
  <si>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</si>
  <si>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</si>
  <si>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</si>
  <si>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</si>
  <si>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</si>
  <si>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</si>
  <si>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</si>
  <si>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</si>
  <si>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</si>
  <si>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</si>
  <si>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</si>
  <si>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</si>
  <si>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</si>
  <si>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</si>
  <si>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</si>
  <si>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</si>
  <si>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</si>
  <si>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</si>
  <si>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</si>
  <si>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</si>
  <si>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</si>
  <si>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</si>
  <si>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</si>
  <si>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</si>
  <si>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</si>
  <si>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</si>
  <si>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</si>
  <si>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</si>
  <si>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</si>
  <si>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</si>
  <si>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</si>
  <si>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</si>
  <si>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</si>
  <si>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</si>
  <si>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</si>
  <si>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</si>
  <si>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</si>
  <si>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</si>
  <si>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</si>
  <si>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</si>
  <si>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</si>
  <si>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</si>
  <si>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</si>
  <si>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</si>
  <si>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</si>
  <si>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</si>
  <si>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</si>
  <si>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</si>
  <si>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</si>
  <si>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</si>
  <si>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</si>
  <si>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</si>
  <si>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</si>
  <si>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</si>
  <si>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</si>
  <si>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</si>
  <si>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</si>
  <si>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</si>
  <si>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</si>
  <si>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</si>
  <si>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</si>
  <si>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</si>
  <si>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</si>
  <si>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</si>
  <si>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</si>
  <si>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</si>
  <si>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</si>
  <si>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</si>
  <si>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</si>
  <si>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</si>
  <si>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</si>
  <si>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</si>
  <si>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</si>
  <si>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</si>
  <si>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</si>
  <si>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</si>
  <si>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</si>
  <si>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</si>
  <si>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</si>
  <si>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</si>
  <si>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</si>
  <si>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</si>
  <si>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</si>
  <si>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</si>
  <si>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</si>
  <si>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</si>
  <si>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</si>
  <si>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</si>
  <si>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</si>
  <si>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</si>
  <si>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</si>
  <si>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</si>
  <si>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</si>
  <si>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</si>
  <si>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</si>
  <si>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</si>
  <si>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</si>
  <si>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</si>
  <si>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</si>
  <si>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</si>
  <si>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</si>
  <si>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</si>
  <si>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</si>
  <si>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</si>
  <si>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</si>
  <si>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</si>
  <si>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</si>
  <si>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</si>
  <si>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</si>
  <si>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</si>
  <si>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</si>
  <si>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</si>
  <si>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</si>
  <si>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</si>
  <si>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</si>
  <si>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</si>
  <si>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</si>
  <si>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</si>
  <si>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</si>
  <si>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</si>
  <si>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</si>
  <si>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</si>
  <si>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</si>
  <si>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</si>
  <si>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</si>
  <si>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</si>
  <si>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</si>
  <si>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</si>
  <si>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</si>
  <si>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</si>
  <si>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</si>
  <si>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</si>
  <si>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</si>
  <si>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</si>
  <si>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</si>
  <si>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</si>
  <si>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</si>
  <si>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</si>
  <si>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</si>
  <si>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</si>
  <si>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</si>
  <si>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</si>
  <si>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</si>
  <si>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</si>
  <si>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</si>
  <si>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</si>
  <si>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</si>
  <si>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</si>
  <si>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</si>
  <si>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</si>
  <si>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</si>
  <si>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</si>
  <si>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</si>
  <si>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</si>
  <si>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</si>
  <si>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</si>
  <si>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</si>
  <si>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</si>
  <si>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</si>
  <si>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</si>
  <si>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</si>
  <si>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</si>
  <si>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</si>
  <si>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</si>
  <si>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</si>
  <si>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</si>
  <si>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</si>
  <si>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</si>
  <si>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</si>
  <si>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</si>
  <si>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</si>
  <si>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</si>
  <si>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</si>
  <si>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</si>
  <si>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</si>
  <si>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</si>
  <si>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</si>
  <si>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</si>
  <si>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</si>
  <si>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</si>
  <si>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</si>
  <si>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</si>
  <si>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</si>
  <si>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</si>
  <si>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</si>
  <si>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</si>
  <si>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</si>
  <si>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</si>
  <si>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</si>
  <si>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</si>
  <si>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</si>
  <si>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</si>
  <si>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</si>
  <si>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</si>
  <si>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</si>
  <si>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</si>
  <si>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</si>
  <si>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</si>
  <si>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</si>
  <si>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</si>
  <si>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</si>
  <si>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</si>
  <si>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</si>
  <si>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</si>
  <si>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</si>
  <si>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</si>
  <si>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</si>
  <si>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</si>
  <si>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</si>
  <si>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</si>
  <si>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</si>
  <si>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</si>
  <si>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</si>
  <si>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</si>
  <si>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</si>
  <si>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</si>
  <si>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</si>
  <si>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</si>
  <si>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</si>
  <si>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</si>
  <si>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</si>
  <si>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</si>
  <si>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</si>
  <si>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</si>
  <si>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</si>
  <si>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</si>
  <si>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</si>
  <si>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</si>
  <si>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</si>
  <si>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</si>
  <si>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</si>
  <si>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</si>
  <si>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</si>
  <si>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</si>
  <si>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</si>
  <si>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</si>
  <si>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</si>
  <si>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</si>
  <si>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</si>
  <si>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</si>
  <si>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</si>
  <si>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</si>
  <si>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</si>
  <si>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</si>
  <si>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</si>
  <si>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</si>
  <si>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</si>
  <si>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</si>
  <si>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</si>
  <si>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</si>
  <si>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</si>
  <si>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</si>
  <si>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</si>
  <si>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</si>
  <si>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</si>
  <si>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</si>
  <si>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</si>
  <si>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</si>
  <si>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</si>
  <si>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</si>
  <si>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</si>
  <si>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</si>
  <si>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</si>
  <si>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</si>
  <si>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</si>
  <si>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</si>
  <si>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</si>
  <si>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</si>
  <si>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</si>
  <si>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</si>
  <si>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</si>
  <si>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</si>
  <si>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</si>
  <si>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</si>
  <si>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</si>
  <si>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</si>
  <si>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</si>
  <si>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</si>
  <si>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</si>
  <si>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</si>
  <si>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</si>
  <si>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</si>
  <si>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</si>
  <si>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</si>
  <si>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</si>
  <si>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</si>
  <si>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</si>
  <si>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</si>
  <si>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</si>
  <si>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</si>
  <si>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</si>
  <si>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</si>
  <si>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</si>
  <si>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</si>
  <si>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</si>
  <si>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</si>
  <si>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</si>
  <si>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</si>
  <si>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</si>
  <si>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</si>
  <si>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</si>
  <si>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</si>
  <si>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</si>
  <si>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</si>
  <si>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</si>
  <si>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</si>
  <si>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</si>
  <si>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</si>
  <si>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</si>
  <si>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</si>
  <si>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</si>
  <si>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</si>
  <si>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</si>
  <si>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</si>
  <si>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</si>
  <si>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</si>
  <si>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</si>
  <si>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</si>
  <si>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</si>
  <si>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</si>
  <si>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</si>
  <si>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</si>
  <si>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</si>
  <si>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</si>
  <si>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</si>
  <si>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</si>
  <si>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</si>
  <si>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</si>
  <si>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</si>
  <si>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</si>
  <si>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</si>
  <si>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</si>
  <si>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</si>
  <si>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</si>
  <si>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</si>
  <si>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</si>
  <si>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</si>
  <si>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</si>
  <si>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</si>
  <si>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</si>
  <si>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</si>
  <si>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</si>
  <si>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</si>
  <si>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</si>
  <si>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</si>
  <si>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</si>
  <si>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</si>
  <si>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</si>
  <si>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</si>
  <si>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</si>
  <si>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</si>
  <si>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</si>
  <si>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</si>
  <si>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</si>
  <si>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</si>
  <si>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</si>
  <si>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</si>
  <si>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</si>
  <si>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</si>
  <si>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</si>
  <si>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</si>
  <si>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</si>
  <si>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</si>
  <si>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</si>
  <si>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</si>
  <si>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</si>
  <si>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</si>
  <si>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</si>
  <si>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</si>
  <si>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</si>
  <si>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</si>
  <si>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</si>
  <si>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</si>
  <si>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</si>
  <si>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</si>
  <si>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</si>
  <si>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</si>
  <si>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</si>
  <si>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</si>
  <si>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</si>
  <si>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</si>
  <si>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</si>
  <si>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</si>
  <si>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</si>
  <si>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</si>
  <si>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</si>
  <si>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</si>
  <si>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</si>
  <si>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</si>
  <si>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</si>
  <si>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</si>
  <si>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</si>
  <si>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</si>
  <si>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</si>
  <si>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</si>
  <si>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</si>
  <si>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</si>
  <si>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</si>
  <si>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</si>
  <si>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</si>
  <si>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</si>
  <si>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</si>
  <si>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</si>
  <si>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</si>
  <si>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</si>
  <si>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</si>
  <si>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</si>
  <si>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</si>
  <si>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</si>
  <si>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</si>
  <si>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</si>
  <si>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</si>
  <si>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</si>
  <si>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</si>
  <si>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</si>
  <si>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</si>
  <si>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</si>
  <si>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</si>
  <si>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</si>
  <si>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</si>
  <si>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</si>
  <si>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</si>
  <si>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</si>
  <si>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</si>
  <si>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</si>
  <si>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</si>
  <si>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</si>
  <si>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</si>
  <si>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</si>
  <si>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</si>
  <si>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</si>
  <si>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</si>
  <si>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</si>
  <si>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</si>
  <si>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</si>
  <si>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</si>
  <si>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</si>
  <si>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</si>
  <si>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</si>
  <si>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</si>
  <si>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</si>
  <si>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</si>
  <si>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</si>
  <si>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</si>
  <si>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</si>
  <si>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</si>
  <si>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</si>
  <si>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</si>
  <si>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</si>
  <si>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</si>
  <si>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</si>
  <si>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</si>
  <si>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</si>
  <si>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</si>
  <si>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</si>
  <si>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</si>
  <si>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</si>
  <si>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</si>
  <si>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</si>
  <si>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</si>
  <si>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</si>
  <si>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</si>
  <si>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</si>
  <si>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</si>
  <si>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</si>
  <si>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</si>
  <si>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</si>
  <si>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</si>
  <si>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</si>
  <si>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</si>
  <si>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</si>
  <si>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</si>
  <si>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</si>
  <si>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</si>
  <si>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</si>
  <si>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</si>
  <si>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</si>
  <si>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</si>
  <si>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</si>
  <si>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</si>
  <si>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</si>
  <si>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</si>
  <si>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</si>
  <si>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</si>
  <si>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</si>
  <si>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</si>
  <si>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</si>
  <si>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</si>
  <si>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</si>
  <si>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</si>
  <si>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</si>
  <si>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</si>
  <si>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</si>
  <si>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</si>
  <si>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</si>
  <si>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</si>
  <si>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</si>
  <si>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</si>
  <si>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</si>
  <si>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</si>
  <si>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</si>
  <si>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</si>
  <si>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</si>
  <si>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</si>
  <si>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</si>
  <si>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</si>
  <si>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</si>
  <si>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</si>
  <si>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</si>
  <si>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</si>
  <si>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</si>
  <si>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</si>
  <si>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</si>
  <si>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</si>
  <si>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</si>
  <si>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</si>
  <si>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</si>
  <si>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</si>
  <si>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</si>
  <si>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</si>
  <si>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</si>
  <si>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</si>
  <si>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</si>
  <si>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</si>
  <si>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</si>
  <si>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</si>
  <si>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</si>
  <si>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</si>
  <si>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</si>
  <si>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</si>
  <si>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</si>
  <si>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</si>
  <si>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</si>
  <si>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</si>
  <si>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</si>
  <si>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</si>
  <si>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</si>
  <si>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</si>
  <si>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</si>
  <si>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</si>
  <si>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</si>
  <si>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</si>
  <si>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</si>
  <si>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</si>
  <si>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</si>
  <si>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</si>
  <si>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</si>
  <si>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</si>
  <si>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</si>
  <si>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</si>
  <si>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</si>
  <si>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</si>
  <si>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</si>
  <si>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</si>
  <si>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</si>
  <si>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</si>
  <si>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</si>
  <si>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</si>
  <si>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</si>
  <si>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</si>
  <si>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</si>
  <si>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</si>
  <si>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</si>
  <si>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</si>
  <si>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</si>
  <si>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</si>
  <si>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</si>
  <si>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</si>
  <si>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</si>
  <si>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</si>
  <si>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</si>
  <si>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</si>
  <si>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</si>
  <si>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</si>
  <si>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</si>
  <si>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</si>
  <si>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</si>
  <si>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</si>
  <si>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</si>
  <si>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</si>
  <si>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</si>
  <si>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</si>
  <si>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</si>
  <si>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</si>
  <si>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</si>
  <si>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</si>
  <si>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</si>
  <si>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</si>
  <si>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</si>
  <si>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</si>
  <si>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</si>
  <si>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</si>
  <si>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</si>
  <si>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</si>
  <si>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</si>
  <si>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</si>
  <si>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</si>
  <si>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</si>
  <si>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</si>
  <si>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</si>
  <si>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</si>
  <si>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</si>
  <si>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</si>
  <si>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</si>
  <si>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</si>
  <si>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</si>
  <si>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</si>
  <si>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</si>
  <si>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</si>
  <si>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</si>
  <si>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</si>
  <si>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</si>
  <si>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</si>
  <si>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</si>
  <si>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</si>
  <si>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</si>
  <si>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</si>
  <si>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</si>
  <si>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</si>
  <si>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</si>
  <si>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</si>
  <si>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</si>
  <si>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</si>
  <si>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</si>
  <si>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</si>
  <si>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</si>
  <si>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</si>
  <si>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</si>
  <si>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</si>
  <si>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</si>
  <si>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</si>
  <si>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</si>
  <si>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</si>
  <si>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</si>
  <si>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</si>
  <si>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</si>
  <si>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</si>
  <si>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</si>
  <si>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</si>
  <si>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</si>
  <si>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</si>
  <si>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</si>
  <si>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</si>
  <si>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</si>
  <si>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</si>
  <si>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</si>
  <si>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</si>
  <si>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</si>
  <si>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</si>
  <si>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</si>
  <si>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</si>
  <si>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</si>
  <si>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</si>
  <si>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</si>
  <si>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</si>
  <si>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</si>
  <si>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</si>
  <si>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</si>
  <si>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</si>
  <si>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</si>
  <si>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</si>
  <si>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</si>
  <si>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</si>
  <si>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</si>
  <si>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</si>
  <si>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</si>
  <si>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</si>
  <si>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</si>
  <si>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</si>
  <si>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</si>
  <si>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</si>
  <si>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</si>
  <si>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</si>
  <si>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</si>
  <si>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</si>
  <si>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</si>
  <si>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</si>
  <si>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</si>
  <si>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</si>
  <si>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</si>
  <si>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</si>
  <si>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</si>
  <si>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</si>
  <si>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</si>
  <si>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</si>
  <si>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</si>
  <si>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</si>
  <si>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</si>
  <si>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</si>
  <si>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</si>
  <si>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</si>
  <si>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</si>
  <si>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</si>
  <si>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</si>
  <si>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</si>
  <si>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</si>
  <si>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</si>
  <si>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</si>
  <si>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</si>
  <si>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</si>
  <si>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</si>
  <si>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</si>
  <si>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</si>
  <si>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</si>
  <si>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</si>
  <si>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</si>
  <si>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</si>
  <si>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</si>
  <si>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</si>
  <si>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</si>
  <si>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</si>
  <si>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</si>
  <si>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</si>
  <si>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</si>
  <si>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</si>
  <si>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</si>
  <si>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</si>
  <si>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</si>
  <si>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</si>
  <si>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</si>
  <si>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</si>
  <si>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</si>
  <si>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</si>
  <si>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</si>
  <si>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</si>
  <si>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</si>
  <si>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</si>
  <si>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</si>
  <si>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</si>
  <si>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</si>
  <si>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</si>
  <si>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</si>
  <si>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</si>
  <si>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</si>
  <si>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</si>
  <si>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</si>
  <si>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</si>
  <si>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</si>
  <si>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</si>
  <si>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</si>
  <si>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</si>
  <si>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</si>
  <si>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</si>
  <si>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</si>
  <si>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</si>
  <si>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</si>
  <si>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</si>
  <si>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</si>
  <si>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</si>
  <si>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</si>
  <si>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</si>
  <si>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</si>
  <si>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</si>
  <si>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</si>
  <si>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</si>
  <si>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</si>
  <si>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</si>
  <si>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</si>
  <si>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</si>
  <si>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</si>
  <si>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</si>
  <si>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</si>
  <si>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</si>
  <si>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</si>
  <si>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</si>
  <si>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</si>
  <si>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</si>
  <si>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</si>
  <si>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</si>
  <si>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</si>
  <si>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</si>
  <si>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</si>
  <si>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</si>
  <si>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</si>
  <si>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</si>
  <si>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</si>
  <si>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</si>
  <si>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</si>
  <si>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</si>
  <si>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</si>
  <si>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</si>
  <si>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</si>
  <si>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</si>
  <si>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</si>
  <si>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</si>
  <si>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</si>
  <si>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</si>
  <si>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</si>
  <si>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</si>
  <si>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</si>
  <si>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</si>
  <si>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</si>
  <si>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</si>
  <si>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</si>
  <si>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</si>
  <si>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</si>
  <si>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</si>
  <si>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</si>
  <si>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</si>
  <si>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</si>
  <si>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</si>
  <si>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</si>
  <si>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</si>
  <si>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</si>
  <si>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</si>
  <si>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</si>
  <si>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</si>
  <si>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</si>
  <si>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</si>
  <si>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</si>
  <si>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</si>
  <si>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</si>
  <si>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</si>
  <si>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</si>
  <si>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</si>
  <si>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</si>
  <si>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</si>
  <si>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</si>
  <si>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</si>
  <si>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</si>
  <si>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</si>
  <si>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</si>
  <si>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</si>
  <si>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</si>
  <si>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</si>
  <si>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</si>
  <si>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</si>
  <si>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</si>
  <si>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</si>
  <si>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</si>
  <si>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</si>
  <si>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</si>
  <si>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</si>
  <si>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</si>
  <si>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</si>
  <si>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</si>
  <si>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</si>
  <si>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</si>
  <si>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</si>
  <si>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</si>
  <si>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</si>
  <si>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</si>
  <si>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</si>
  <si>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</si>
  <si>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</si>
  <si>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</si>
  <si>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</si>
  <si>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</si>
  <si>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</si>
  <si>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</si>
  <si>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</si>
  <si>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</si>
  <si>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</si>
  <si>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</si>
  <si>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</si>
  <si>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</si>
  <si>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</si>
  <si>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</si>
  <si>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</si>
  <si>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</si>
  <si>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</si>
  <si>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</si>
  <si>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</si>
  <si>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</si>
  <si>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</si>
  <si>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</si>
  <si>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</si>
  <si>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</si>
  <si>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</si>
  <si>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</si>
  <si>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</si>
  <si>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</si>
  <si>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</si>
  <si>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</si>
  <si>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</si>
  <si>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</si>
  <si>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</si>
  <si>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</si>
  <si>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</si>
  <si>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</si>
  <si>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</si>
  <si>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</si>
  <si>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</si>
  <si>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</si>
  <si>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</si>
  <si>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</si>
  <si>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</si>
  <si>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</si>
  <si>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</si>
  <si>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</si>
  <si>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</si>
  <si>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</si>
  <si>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</si>
  <si>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</si>
  <si>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</si>
  <si>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</si>
  <si>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</si>
  <si>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</si>
  <si>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</si>
  <si>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</si>
  <si>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</si>
  <si>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</si>
  <si>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</si>
  <si>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</si>
  <si>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</si>
  <si>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</si>
  <si>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</si>
  <si>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</si>
  <si>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</si>
  <si>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</si>
  <si>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</si>
  <si>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</si>
  <si>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</si>
  <si>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</si>
  <si>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</si>
  <si>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</si>
  <si>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</si>
  <si>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</si>
  <si>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</si>
  <si>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</si>
  <si>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</si>
  <si>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</si>
  <si>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</si>
  <si>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</si>
  <si>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</si>
  <si>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</si>
  <si>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</si>
  <si>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</si>
  <si>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</si>
  <si>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</si>
  <si>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</si>
  <si>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</si>
  <si>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</si>
  <si>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</si>
  <si>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</si>
  <si>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</si>
  <si>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</si>
  <si>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</si>
  <si>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</si>
  <si>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</si>
  <si>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</si>
  <si>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</si>
  <si>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</si>
  <si>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</si>
  <si>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</si>
  <si>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</si>
  <si>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</si>
  <si>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</si>
  <si>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</si>
  <si>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</si>
  <si>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</si>
  <si>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</si>
  <si>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</si>
  <si>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</si>
  <si>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</si>
  <si>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</si>
  <si>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</si>
  <si>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</si>
  <si>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</si>
  <si>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</si>
  <si>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</si>
  <si>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</si>
  <si>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</si>
  <si>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</si>
  <si>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</si>
  <si>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</si>
  <si>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</si>
  <si>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</si>
  <si>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</si>
  <si>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</si>
  <si>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</si>
  <si>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</si>
  <si>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</si>
  <si>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</si>
  <si>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</si>
  <si>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</si>
  <si>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</si>
  <si>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</si>
  <si>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</si>
  <si>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</si>
  <si>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</si>
  <si>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</si>
  <si>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</si>
  <si>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</si>
  <si>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</si>
  <si>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</si>
  <si>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</si>
  <si>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</si>
  <si>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</si>
  <si>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</si>
  <si>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</si>
  <si>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</si>
  <si>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</si>
  <si>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</si>
  <si>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</si>
  <si>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</si>
  <si>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</si>
  <si>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</si>
  <si>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</si>
  <si>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</si>
  <si>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</si>
  <si>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</si>
  <si>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</si>
  <si>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</si>
  <si>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</si>
  <si>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</si>
  <si>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</si>
  <si>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</si>
  <si>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</si>
  <si>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</si>
  <si>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</si>
  <si>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</si>
  <si>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</si>
  <si>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</si>
  <si>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</si>
  <si>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</si>
  <si>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</si>
  <si>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</si>
  <si>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</si>
  <si>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</si>
  <si>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</si>
  <si>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</si>
  <si>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</si>
  <si>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</si>
  <si>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</si>
  <si>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</si>
  <si>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</si>
  <si>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</si>
  <si>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</si>
  <si>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</si>
  <si>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</si>
  <si>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</si>
  <si>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</si>
  <si>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</si>
  <si>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</si>
  <si>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</si>
  <si>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</si>
  <si>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</si>
  <si>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</si>
  <si>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</si>
  <si>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</si>
  <si>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</si>
  <si>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</si>
  <si>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</si>
  <si>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</si>
  <si>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</si>
  <si>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</si>
  <si>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</si>
  <si>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</si>
  <si>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</si>
  <si>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</si>
  <si>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</si>
  <si>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</si>
  <si>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</si>
  <si>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</si>
  <si>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</si>
  <si>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</si>
  <si>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</si>
  <si>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</si>
  <si>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</si>
  <si>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</si>
  <si>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</si>
  <si>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</si>
  <si>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</si>
  <si>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</si>
  <si>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</si>
  <si>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</si>
  <si>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</si>
  <si>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</si>
  <si>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</si>
  <si>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</si>
  <si>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</si>
  <si>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</si>
  <si>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</si>
  <si>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</si>
  <si>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</si>
  <si>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</si>
  <si>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</si>
  <si>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</si>
  <si>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</si>
  <si>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</si>
  <si>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</si>
  <si>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</si>
  <si>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</si>
  <si>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</si>
  <si>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</si>
  <si>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</si>
  <si>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</si>
  <si>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</si>
  <si>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</si>
  <si>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</si>
  <si>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</si>
  <si>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</si>
  <si>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</si>
  <si>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</si>
  <si>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</si>
  <si>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</si>
  <si>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</si>
  <si>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</si>
  <si>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</si>
  <si>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</si>
  <si>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</si>
  <si>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</si>
  <si>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</si>
  <si>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</si>
  <si>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</si>
  <si>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</si>
  <si>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</si>
  <si>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</si>
  <si>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</si>
  <si>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</si>
  <si>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</si>
  <si>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</si>
  <si>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</si>
  <si>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</si>
  <si>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</si>
  <si>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</si>
  <si>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</si>
  <si>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</si>
  <si>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</si>
  <si>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</si>
  <si>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</si>
  <si>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</si>
  <si>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</si>
  <si>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</si>
  <si>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</si>
  <si>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</si>
  <si>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</si>
  <si>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</si>
  <si>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</si>
  <si>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</si>
  <si>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</si>
  <si>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</si>
  <si>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</si>
  <si>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</si>
  <si>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</si>
  <si>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</si>
  <si>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</si>
  <si>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</si>
  <si>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</si>
  <si>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</si>
  <si>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</si>
  <si>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</si>
  <si>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</si>
  <si>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</si>
  <si>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</si>
  <si>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</si>
  <si>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</si>
  <si>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</si>
  <si>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</si>
  <si>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</si>
  <si>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</si>
  <si>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</si>
  <si>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</si>
  <si>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</si>
  <si>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</si>
  <si>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</si>
  <si>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</si>
  <si>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</si>
  <si>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</si>
  <si>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</si>
  <si>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</si>
  <si>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</si>
  <si>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</si>
  <si>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</si>
  <si>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</si>
  <si>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</si>
  <si>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</si>
  <si>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</si>
  <si>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</si>
  <si>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</si>
  <si>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</si>
  <si>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</si>
  <si>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</si>
  <si>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</si>
  <si>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</si>
  <si>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</si>
  <si>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</si>
  <si>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</si>
  <si>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</si>
  <si>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</si>
  <si>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</si>
  <si>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</si>
  <si>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</si>
  <si>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</si>
  <si>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</si>
  <si>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</si>
  <si>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</si>
  <si>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</si>
  <si>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</si>
  <si>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</si>
  <si>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</si>
  <si>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</si>
  <si>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</si>
  <si>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</si>
  <si>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</si>
  <si>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</si>
  <si>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</si>
  <si>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</si>
  <si>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</si>
  <si>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</si>
  <si>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</si>
  <si>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</si>
  <si>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</si>
  <si>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</si>
  <si>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</si>
  <si>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</si>
  <si>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</si>
  <si>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</si>
  <si>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</si>
  <si>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</si>
  <si>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</si>
  <si>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</si>
  <si>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</si>
  <si>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</si>
  <si>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</si>
  <si>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</si>
  <si>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</si>
  <si>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</si>
  <si>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</si>
  <si>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</si>
  <si>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</si>
  <si>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</si>
  <si>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</si>
  <si>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</si>
  <si>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</si>
  <si>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</si>
  <si>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</si>
  <si>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</si>
  <si>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</si>
  <si>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</si>
  <si>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</si>
  <si>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</si>
  <si>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</si>
  <si>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</si>
  <si>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</si>
  <si>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</si>
  <si>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</si>
  <si>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</si>
  <si>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</si>
  <si>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</si>
  <si>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</si>
  <si>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</si>
  <si>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</si>
  <si>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</si>
  <si>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</si>
  <si>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</si>
  <si>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</si>
  <si>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</si>
  <si>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</si>
  <si>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</si>
  <si>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</si>
  <si>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</si>
  <si>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</si>
  <si>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</si>
  <si>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</si>
  <si>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</si>
  <si>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</si>
  <si>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</si>
  <si>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</si>
  <si>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</si>
  <si>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</si>
  <si>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</si>
  <si>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</si>
  <si>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</si>
  <si>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</si>
  <si>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</si>
  <si>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</si>
  <si>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</si>
  <si>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</si>
  <si>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</si>
  <si>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</si>
  <si>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</si>
  <si>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</si>
  <si>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</si>
  <si>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</si>
  <si>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</si>
  <si>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</si>
  <si>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</si>
  <si>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</si>
  <si>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</si>
  <si>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</si>
  <si>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</si>
  <si>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</si>
  <si>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</si>
  <si>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</si>
  <si>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</si>
  <si>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</si>
  <si>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</si>
  <si>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</si>
  <si>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</si>
  <si>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</si>
  <si>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</si>
  <si>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</si>
  <si>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</si>
  <si>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</si>
  <si>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</si>
  <si>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</si>
  <si>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</si>
  <si>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</si>
  <si>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</si>
  <si>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</si>
  <si>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</si>
  <si>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</si>
  <si>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</si>
  <si>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</si>
  <si>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</si>
  <si>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</si>
  <si>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</si>
  <si>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</si>
  <si>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</si>
  <si>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</si>
  <si>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</si>
  <si>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</si>
  <si>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</si>
  <si>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</si>
  <si>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</si>
  <si>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</si>
  <si>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</si>
  <si>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</si>
  <si>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</si>
  <si>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</si>
  <si>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</si>
  <si>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</si>
  <si>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</si>
  <si>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</si>
  <si>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</si>
  <si>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</si>
  <si>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</si>
  <si>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</si>
  <si>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</si>
  <si>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</si>
  <si>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</si>
  <si>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</si>
  <si>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</si>
  <si>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</si>
  <si>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</si>
  <si>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</si>
  <si>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</si>
  <si>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</si>
  <si>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</si>
  <si>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</si>
  <si>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</si>
  <si>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</si>
  <si>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</si>
  <si>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</si>
  <si>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</si>
  <si>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</si>
  <si>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</si>
  <si>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</si>
  <si>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</si>
  <si>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</si>
  <si>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</si>
  <si>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</si>
  <si>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</si>
  <si>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</si>
  <si>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</si>
  <si>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</si>
  <si>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</si>
  <si>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</si>
  <si>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</si>
  <si>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</si>
  <si>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</si>
  <si>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</si>
  <si>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</si>
  <si>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</si>
  <si>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</si>
  <si>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</si>
  <si>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</si>
  <si>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</si>
  <si>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</si>
  <si>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</si>
  <si>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</si>
  <si>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</si>
  <si>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</si>
  <si>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</si>
  <si>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</si>
  <si>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</si>
  <si>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</si>
  <si>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</si>
  <si>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</si>
  <si>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</si>
  <si>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</si>
  <si>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</si>
  <si>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</si>
  <si>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</si>
  <si>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</si>
  <si>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</si>
  <si>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</si>
  <si>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</si>
  <si>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</si>
  <si>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</si>
  <si>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</si>
  <si>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</si>
  <si>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</si>
  <si>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</si>
  <si>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</si>
  <si>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</si>
  <si>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</si>
  <si>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</si>
  <si>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</si>
  <si>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</si>
  <si>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</si>
  <si>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</si>
  <si>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</si>
  <si>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</si>
  <si>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</si>
  <si>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</si>
  <si>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</si>
  <si>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</si>
  <si>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</si>
  <si>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</si>
  <si>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</si>
  <si>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</si>
  <si>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</si>
  <si>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</si>
  <si>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</si>
  <si>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</si>
  <si>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</si>
  <si>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</si>
  <si>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</si>
  <si>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</si>
  <si>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</si>
  <si>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</si>
  <si>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</si>
  <si>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</si>
  <si>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</si>
  <si>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</si>
  <si>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</si>
  <si>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</si>
  <si>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</si>
  <si>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</si>
  <si>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</si>
  <si>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</si>
  <si>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</si>
  <si>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</si>
  <si>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</si>
  <si>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</si>
  <si>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</si>
  <si>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</si>
  <si>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</si>
  <si>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</si>
  <si>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</si>
  <si>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</si>
  <si>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</si>
  <si>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</si>
  <si>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</si>
  <si>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</si>
  <si>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</si>
  <si>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</si>
  <si>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</si>
  <si>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</si>
  <si>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</si>
  <si>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</si>
  <si>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</si>
  <si>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</si>
  <si>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</si>
  <si>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</si>
  <si>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</si>
  <si>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</si>
  <si>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</si>
  <si>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</si>
  <si>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</si>
  <si>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</si>
  <si>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</si>
  <si>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</si>
  <si>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</si>
  <si>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</si>
  <si>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</si>
  <si>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</si>
  <si>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</si>
  <si>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</si>
  <si>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</si>
  <si>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</si>
  <si>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</si>
  <si>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</si>
  <si>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</si>
  <si>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</si>
  <si>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</si>
  <si>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</si>
  <si>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</si>
  <si>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</si>
  <si>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</si>
  <si>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</si>
  <si>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</si>
  <si>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</si>
  <si>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</si>
  <si>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</si>
  <si>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</si>
  <si>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</si>
  <si>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</si>
  <si>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</si>
  <si>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</si>
  <si>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</si>
  <si>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</si>
  <si>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</si>
  <si>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</si>
  <si>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</si>
  <si>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</si>
  <si>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</si>
  <si>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</si>
  <si>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</si>
  <si>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</si>
  <si>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</si>
  <si>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</si>
  <si>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</si>
  <si>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</si>
  <si>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</si>
  <si>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</si>
  <si>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</si>
  <si>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</si>
  <si>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</si>
  <si>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</si>
  <si>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</si>
  <si>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</si>
  <si>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</si>
  <si>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</si>
  <si>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</si>
  <si>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</si>
  <si>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</si>
  <si>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</si>
  <si>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</si>
  <si>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</si>
  <si>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</si>
  <si>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</si>
  <si>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</si>
  <si>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</si>
  <si>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</si>
  <si>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</si>
  <si>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</si>
  <si>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</si>
  <si>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</si>
  <si>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</si>
  <si>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</si>
  <si>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</si>
  <si>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</si>
  <si>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</si>
  <si>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</si>
  <si>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</si>
  <si>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</si>
  <si>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</si>
  <si>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</si>
  <si>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</si>
  <si>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</si>
  <si>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</si>
  <si>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</si>
  <si>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</si>
  <si>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</si>
  <si>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</si>
  <si>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</si>
  <si>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</si>
  <si>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</si>
  <si>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</si>
  <si>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</si>
  <si>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</si>
  <si>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</si>
  <si>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</si>
  <si>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</si>
  <si>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</si>
  <si>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</si>
  <si>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</si>
  <si>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</si>
  <si>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</si>
  <si>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</si>
  <si>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</si>
  <si>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</si>
  <si>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</si>
  <si>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</si>
  <si>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</si>
  <si>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</si>
  <si>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</si>
  <si>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</si>
  <si>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</si>
  <si>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</si>
  <si>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</si>
  <si>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</si>
  <si>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</si>
  <si>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</si>
  <si>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</si>
  <si>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</si>
  <si>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</si>
  <si>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</si>
  <si>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</si>
  <si>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</si>
  <si>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</si>
  <si>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</si>
  <si>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</si>
  <si>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</si>
  <si>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</si>
  <si>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</si>
  <si>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</si>
  <si>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</si>
  <si>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</si>
  <si>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</si>
  <si>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</si>
  <si>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</si>
  <si>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</si>
  <si>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</si>
  <si>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</si>
  <si>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</si>
  <si>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</si>
  <si>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</si>
  <si>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</si>
  <si>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</si>
  <si>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</si>
  <si>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</si>
  <si>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</si>
  <si>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</si>
  <si>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</si>
  <si>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</si>
  <si>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</si>
  <si>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</si>
  <si>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</si>
  <si>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</si>
  <si>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</si>
  <si>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</si>
  <si>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</si>
  <si>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</si>
  <si>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</si>
  <si>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</si>
  <si>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</si>
  <si>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</si>
  <si>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</si>
  <si>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</si>
  <si>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</si>
  <si>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</si>
  <si>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</si>
  <si>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</si>
  <si>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</si>
  <si>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</si>
  <si>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</si>
  <si>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</si>
  <si>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</si>
  <si>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</si>
  <si>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</si>
  <si>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</si>
  <si>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</si>
  <si>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</si>
  <si>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</si>
  <si>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</si>
  <si>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</si>
  <si>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</si>
  <si>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</si>
  <si>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</si>
  <si>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</si>
  <si>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</si>
  <si>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</si>
  <si>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</si>
  <si>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</si>
  <si>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</si>
  <si>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</si>
  <si>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</si>
  <si>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</si>
  <si>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</si>
  <si>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</si>
  <si>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</si>
  <si>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</si>
  <si>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</si>
  <si>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</si>
  <si>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</si>
  <si>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</si>
  <si>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</si>
  <si>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</si>
  <si>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</si>
  <si>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</si>
  <si>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</si>
  <si>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</si>
  <si>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</si>
  <si>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</si>
  <si>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</si>
  <si>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</si>
  <si>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</si>
  <si>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</si>
  <si>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</si>
  <si>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</si>
  <si>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</si>
  <si>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</si>
  <si>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</si>
  <si>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</si>
  <si>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</si>
  <si>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</si>
  <si>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</si>
  <si>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</si>
  <si>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</si>
  <si>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</si>
  <si>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</si>
  <si>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</si>
  <si>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</si>
  <si>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</si>
  <si>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</si>
  <si>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</si>
  <si>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</si>
  <si>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</si>
  <si>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</si>
  <si>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</si>
  <si>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</si>
  <si>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</si>
  <si>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</si>
  <si>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</si>
  <si>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</si>
  <si>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</si>
  <si>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</si>
  <si>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</si>
  <si>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</si>
  <si>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</si>
  <si>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</si>
  <si>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</si>
  <si>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</si>
  <si>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</si>
  <si>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</si>
  <si>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</si>
  <si>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</si>
  <si>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</si>
  <si>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</si>
  <si>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</si>
  <si>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</si>
  <si>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</si>
  <si>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</si>
  <si>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</si>
  <si>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</si>
  <si>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</si>
  <si>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</si>
  <si>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</si>
  <si>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</si>
  <si>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</si>
  <si>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</si>
  <si>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</si>
  <si>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</si>
  <si>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</si>
  <si>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</si>
  <si>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</si>
  <si>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</si>
  <si>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</si>
  <si>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</si>
  <si>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</si>
  <si>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</si>
  <si>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</si>
  <si>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</si>
  <si>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</si>
  <si>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</si>
  <si>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</si>
  <si>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</si>
  <si>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</si>
  <si>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</si>
  <si>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</si>
  <si>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</si>
  <si>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</si>
  <si>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</si>
  <si>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</si>
  <si>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</si>
  <si>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</si>
  <si>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</si>
  <si>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</si>
  <si>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</si>
  <si>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</si>
  <si>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</si>
  <si>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</si>
  <si>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</si>
  <si>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</si>
  <si>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</si>
  <si>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</si>
  <si>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</si>
  <si>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</si>
  <si>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</si>
  <si>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</si>
  <si>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</si>
  <si>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</si>
  <si>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</si>
  <si>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</si>
  <si>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</si>
  <si>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</si>
  <si>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</si>
  <si>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</si>
  <si>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</si>
  <si>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</si>
  <si>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</si>
  <si>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</si>
  <si>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</si>
  <si>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</si>
  <si>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</si>
  <si>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</si>
  <si>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</si>
  <si>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</si>
  <si>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</si>
  <si>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</si>
  <si>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</si>
  <si>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</si>
  <si>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</si>
  <si>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</si>
  <si>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</si>
  <si>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</si>
  <si>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</si>
  <si>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</si>
  <si>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</si>
  <si>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</si>
  <si>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</si>
  <si>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</si>
  <si>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</si>
  <si>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</si>
  <si>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</si>
  <si>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</si>
  <si>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</si>
  <si>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</si>
  <si>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</si>
  <si>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</si>
  <si>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</si>
  <si>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</si>
  <si>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</si>
  <si>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</si>
  <si>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</si>
  <si>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</si>
  <si>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</si>
  <si>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</si>
  <si>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</si>
  <si>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</si>
  <si>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</si>
  <si>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</si>
  <si>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</si>
  <si>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</si>
  <si>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</si>
  <si>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</si>
  <si>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</si>
  <si>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</si>
  <si>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</si>
  <si>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</si>
  <si>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</si>
  <si>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</si>
  <si>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</si>
  <si>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</si>
  <si>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</si>
  <si>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</si>
  <si>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</si>
  <si>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</si>
  <si>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</si>
  <si>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</si>
  <si>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</si>
  <si>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</si>
  <si>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</si>
  <si>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</si>
  <si>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</si>
  <si>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</si>
  <si>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</si>
  <si>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</si>
  <si>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</si>
  <si>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</si>
  <si>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</si>
  <si>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</si>
  <si>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</si>
  <si>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</si>
  <si>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</si>
  <si>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</si>
  <si>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</si>
  <si>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</si>
  <si>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</si>
  <si>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</si>
  <si>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</si>
  <si>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</si>
  <si>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</si>
  <si>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</si>
  <si>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</si>
  <si>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</si>
  <si>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</si>
  <si>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</si>
  <si>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</si>
  <si>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</si>
  <si>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</si>
  <si>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</si>
  <si>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</si>
  <si>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</si>
  <si>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</si>
  <si>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</si>
  <si>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</si>
  <si>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</si>
  <si>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</si>
  <si>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</si>
  <si>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</si>
  <si>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</si>
  <si>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</si>
  <si>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</si>
  <si>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</si>
  <si>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</si>
  <si>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</si>
  <si>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</si>
  <si>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</si>
  <si>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</si>
  <si>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</si>
  <si>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</si>
  <si>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</si>
  <si>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</si>
  <si>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</si>
  <si>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</si>
  <si>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</si>
  <si>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</si>
  <si>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</si>
  <si>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</si>
  <si>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</si>
  <si>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</si>
  <si>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</si>
  <si>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</si>
  <si>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</si>
  <si>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</si>
  <si>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</si>
  <si>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</si>
  <si>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</si>
  <si>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</si>
  <si>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</si>
  <si>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</si>
  <si>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</si>
  <si>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</si>
  <si>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</si>
  <si>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</si>
  <si>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</si>
  <si>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</si>
  <si>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</si>
  <si>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</si>
  <si>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</si>
  <si>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</si>
  <si>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</si>
  <si>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</si>
  <si>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</si>
  <si>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</si>
  <si>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</si>
  <si>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</si>
  <si>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</si>
  <si>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</si>
  <si>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</si>
  <si>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</si>
  <si>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</si>
  <si>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</si>
  <si>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</si>
  <si>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</si>
  <si>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</si>
  <si>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</si>
  <si>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</si>
  <si>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</si>
  <si>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</si>
  <si>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</si>
  <si>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</si>
  <si>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</si>
  <si>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</si>
  <si>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</si>
  <si>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</si>
  <si>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</si>
  <si>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</si>
  <si>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</si>
  <si>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</si>
  <si>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</si>
  <si>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</si>
  <si>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</si>
  <si>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</si>
  <si>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</si>
  <si>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</si>
  <si>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</si>
  <si>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</si>
  <si>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</si>
  <si>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</si>
  <si>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</si>
  <si>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</si>
  <si>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</si>
  <si>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</si>
  <si>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</si>
  <si>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</si>
  <si>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</si>
  <si>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</si>
  <si>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</si>
  <si>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</si>
  <si>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</si>
  <si>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</si>
  <si>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</si>
  <si>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</si>
  <si>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</si>
  <si>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</si>
  <si>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</si>
  <si>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</si>
  <si>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</si>
  <si>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</si>
  <si>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</si>
  <si>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</si>
  <si>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</si>
  <si>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</si>
  <si>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</si>
  <si>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</si>
  <si>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</si>
  <si>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</si>
  <si>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</si>
  <si>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</si>
  <si>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</si>
  <si>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</si>
  <si>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</si>
  <si>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</si>
  <si>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</si>
  <si>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</si>
  <si>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</si>
  <si>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</si>
  <si>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</si>
  <si>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</si>
  <si>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</si>
  <si>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</si>
  <si>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</si>
  <si>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</si>
  <si>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</si>
  <si>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</si>
  <si>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</si>
  <si>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</si>
  <si>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</si>
  <si>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</si>
  <si>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</si>
  <si>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</si>
  <si>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</si>
  <si>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</si>
  <si>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</si>
  <si>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</si>
  <si>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</si>
  <si>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</si>
  <si>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</si>
  <si>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</si>
  <si>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</si>
  <si>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</si>
  <si>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</si>
  <si>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</si>
  <si>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</si>
  <si>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</si>
  <si>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</si>
  <si>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</si>
  <si>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</si>
  <si>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</si>
  <si>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</si>
  <si>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</si>
  <si>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</si>
  <si>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</si>
  <si>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</si>
  <si>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</si>
  <si>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</si>
  <si>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</si>
  <si>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</si>
  <si>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</si>
  <si>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</si>
  <si>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</si>
  <si>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</si>
  <si>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</si>
  <si>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</si>
  <si>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</si>
  <si>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</si>
  <si>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</si>
  <si>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</si>
  <si>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</si>
  <si>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</si>
  <si>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</si>
  <si>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</si>
  <si>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</si>
  <si>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</si>
  <si>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</si>
  <si>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</si>
  <si>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</si>
  <si>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</si>
  <si>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</si>
  <si>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</si>
  <si>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</si>
  <si>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</si>
  <si>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</si>
  <si>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</si>
  <si>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</si>
  <si>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</si>
  <si>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</si>
  <si>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</si>
  <si>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</si>
  <si>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</si>
  <si>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</si>
  <si>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</si>
  <si>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</si>
  <si>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</si>
  <si>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</si>
  <si>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</si>
  <si>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</si>
  <si>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</si>
  <si>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</si>
  <si>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</si>
  <si>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</si>
  <si>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</si>
  <si>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</si>
  <si>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</si>
  <si>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</si>
  <si>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</si>
  <si>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</si>
  <si>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</si>
  <si>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</si>
  <si>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</si>
  <si>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</si>
  <si>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</si>
  <si>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</si>
  <si>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</si>
  <si>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</si>
  <si>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</si>
  <si>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</si>
  <si>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</si>
  <si>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</si>
  <si>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</si>
  <si>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</si>
  <si>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</si>
  <si>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</si>
  <si>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</si>
  <si>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</si>
  <si>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</si>
  <si>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</si>
  <si>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</si>
  <si>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</si>
  <si>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</si>
  <si>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</si>
  <si>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</si>
  <si>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</si>
  <si>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</si>
  <si>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</si>
  <si>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</si>
  <si>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</si>
  <si>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</si>
  <si>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</si>
  <si>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</si>
  <si>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</si>
  <si>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</si>
  <si>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</si>
  <si>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</si>
  <si>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</si>
  <si>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</si>
  <si>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</si>
  <si>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</si>
  <si>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</si>
  <si>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</si>
  <si>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</si>
  <si>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</si>
  <si>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</si>
  <si>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</si>
  <si>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</si>
  <si>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</si>
  <si>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</si>
  <si>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</si>
  <si>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</si>
  <si>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</si>
  <si>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</si>
  <si>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</si>
  <si>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</si>
  <si>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</si>
  <si>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</si>
  <si>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</si>
  <si>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</si>
  <si>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</si>
  <si>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</si>
  <si>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</si>
  <si>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</si>
  <si>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</si>
  <si>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</si>
  <si>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</si>
  <si>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</si>
  <si>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</si>
  <si>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</si>
  <si>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</si>
  <si>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</si>
  <si>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</si>
  <si>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</si>
  <si>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</si>
  <si>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</si>
  <si>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</si>
  <si>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</si>
  <si>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</si>
  <si>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</si>
  <si>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</si>
  <si>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</si>
  <si>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</si>
  <si>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</si>
  <si>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</si>
  <si>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</si>
  <si>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</si>
  <si>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</si>
  <si>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</si>
  <si>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</si>
  <si>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</si>
  <si>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</si>
  <si>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</si>
  <si>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</si>
  <si>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</si>
  <si>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</si>
  <si>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</si>
  <si>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</si>
  <si>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</si>
  <si>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</si>
  <si>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</si>
  <si>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</si>
  <si>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</si>
  <si>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</si>
  <si>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</si>
  <si>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</si>
  <si>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</si>
  <si>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</si>
  <si>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</si>
  <si>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</si>
  <si>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</si>
  <si>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</si>
  <si>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</si>
  <si>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</si>
  <si>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</si>
  <si>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</si>
  <si>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</si>
  <si>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</si>
  <si>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</si>
  <si>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</si>
  <si>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</si>
  <si>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</si>
  <si>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</si>
  <si>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</si>
  <si>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</si>
  <si>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</si>
  <si>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</si>
  <si>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</si>
  <si>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</si>
  <si>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</si>
  <si>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</si>
  <si>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</si>
  <si>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</si>
  <si>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</si>
  <si>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</si>
  <si>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</si>
  <si>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</si>
  <si>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</si>
  <si>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</si>
  <si>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</si>
  <si>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</si>
  <si>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</si>
  <si>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</si>
  <si>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</si>
  <si>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</si>
  <si>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</si>
  <si>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</si>
  <si>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</si>
  <si>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</si>
  <si>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</si>
  <si>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</si>
  <si>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</si>
  <si>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</si>
  <si>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</si>
  <si>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</si>
  <si>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</si>
  <si>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</si>
  <si>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</si>
  <si>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</si>
  <si>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</si>
  <si>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</si>
  <si>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</si>
  <si>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</si>
  <si>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</si>
  <si>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</si>
  <si>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</si>
  <si>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</si>
  <si>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</si>
  <si>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</si>
  <si>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</si>
  <si>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</si>
  <si>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</si>
  <si>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</si>
  <si>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</si>
  <si>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</si>
  <si>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</si>
  <si>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</si>
  <si>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</si>
  <si>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</si>
  <si>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</si>
  <si>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</si>
  <si>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</si>
  <si>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</si>
  <si>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</si>
  <si>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</si>
  <si>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</si>
  <si>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</si>
  <si>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</si>
  <si>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</si>
  <si>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</si>
  <si>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</si>
  <si>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</si>
  <si>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</si>
  <si>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</si>
  <si>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</si>
  <si>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</si>
  <si>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</si>
  <si>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</si>
  <si>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</si>
  <si>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</si>
  <si>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</si>
  <si>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</si>
  <si>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</si>
  <si>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</si>
  <si>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</si>
  <si>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</si>
  <si>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</si>
  <si>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</si>
  <si>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</si>
  <si>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</si>
  <si>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</si>
  <si>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</si>
  <si>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</si>
  <si>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</si>
  <si>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</si>
  <si>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</si>
  <si>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</si>
  <si>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</si>
  <si>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</si>
  <si>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</si>
  <si>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</si>
  <si>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</si>
  <si>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</si>
  <si>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</si>
  <si>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</si>
  <si>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</si>
  <si>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</si>
  <si>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</si>
  <si>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</si>
  <si>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</si>
  <si>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</si>
  <si>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</si>
  <si>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</si>
  <si>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</si>
  <si>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</si>
  <si>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</si>
  <si>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</si>
  <si>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</si>
  <si>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</si>
  <si>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</si>
  <si>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</si>
  <si>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</si>
  <si>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</si>
  <si>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</si>
  <si>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</si>
  <si>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</si>
  <si>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</si>
  <si>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</si>
  <si>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</si>
  <si>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</si>
  <si>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</si>
  <si>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</si>
  <si>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</si>
  <si>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</si>
  <si>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</si>
  <si>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</si>
  <si>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</si>
  <si>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</si>
  <si>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</si>
  <si>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</si>
  <si>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</si>
  <si>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</si>
  <si>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</si>
  <si>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</si>
  <si>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</si>
  <si>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</si>
  <si>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</si>
  <si>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</si>
  <si>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</si>
  <si>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</si>
  <si>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</si>
  <si>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</si>
  <si>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</si>
  <si>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</si>
  <si>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</si>
  <si>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</si>
  <si>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</si>
  <si>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</si>
  <si>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</si>
  <si>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</si>
  <si>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</si>
  <si>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</si>
  <si>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</si>
  <si>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</si>
  <si>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</si>
  <si>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</si>
  <si>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</si>
  <si>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</si>
  <si>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</si>
  <si>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</si>
  <si>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</si>
  <si>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</si>
  <si>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</si>
  <si>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</si>
  <si>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</si>
  <si>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</si>
  <si>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</si>
  <si>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</si>
  <si>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</si>
  <si>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</si>
  <si>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</si>
  <si>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</si>
  <si>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</si>
  <si>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</si>
  <si>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</si>
  <si>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</si>
  <si>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</si>
  <si>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</si>
  <si>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</si>
  <si>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</si>
  <si>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</si>
  <si>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</si>
  <si>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</si>
  <si>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</si>
  <si>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</si>
  <si>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</si>
  <si>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</si>
  <si>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</si>
  <si>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</si>
  <si>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</si>
  <si>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</si>
  <si>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</si>
  <si>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</si>
  <si>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</si>
  <si>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</si>
  <si>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</si>
  <si>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</si>
  <si>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</si>
  <si>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</si>
  <si>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</si>
  <si>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</si>
  <si>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</si>
  <si>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</si>
  <si>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</si>
  <si>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</si>
  <si>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</si>
  <si>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</si>
  <si>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</si>
  <si>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</si>
  <si>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</si>
  <si>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</si>
  <si>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</si>
  <si>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</si>
  <si>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</si>
  <si>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</si>
  <si>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</si>
  <si>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</si>
  <si>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</si>
  <si>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</si>
  <si>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</si>
  <si>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</si>
  <si>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</si>
  <si>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</si>
  <si>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</si>
  <si>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</si>
  <si>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</si>
  <si>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</si>
  <si>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</si>
  <si>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</si>
  <si>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</si>
  <si>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</si>
  <si>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</si>
  <si>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</si>
  <si>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</si>
  <si>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</si>
  <si>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</si>
  <si>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</si>
  <si>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</si>
  <si>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</si>
  <si>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</si>
  <si>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</si>
  <si>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</si>
  <si>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</si>
  <si>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</si>
  <si>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</si>
  <si>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</si>
  <si>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</si>
  <si>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</si>
  <si>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</si>
  <si>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</si>
  <si>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</si>
  <si>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</si>
  <si>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</si>
  <si>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</si>
  <si>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</si>
  <si>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</si>
  <si>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</si>
  <si>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</si>
  <si>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</si>
  <si>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</si>
  <si>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</si>
  <si>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</si>
  <si>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</si>
  <si>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</si>
  <si>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</si>
  <si>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</si>
  <si>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</si>
  <si>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</si>
  <si>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</si>
  <si>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</si>
  <si>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</si>
  <si>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</si>
  <si>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</si>
  <si>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</si>
  <si>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</si>
  <si>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</si>
  <si>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</si>
  <si>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</si>
  <si>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</si>
  <si>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</si>
  <si>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</si>
  <si>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</si>
  <si>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</si>
  <si>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</si>
  <si>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</si>
  <si>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</si>
  <si>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</si>
  <si>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</si>
  <si>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</si>
  <si>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</si>
  <si>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</si>
  <si>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</si>
  <si>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</si>
  <si>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</si>
  <si>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</si>
  <si>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</si>
  <si>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</si>
  <si>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</si>
  <si>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</si>
  <si>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</si>
  <si>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</si>
  <si>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</si>
  <si>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</si>
  <si>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</si>
  <si>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</si>
  <si>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</si>
  <si>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</si>
  <si>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</si>
  <si>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</si>
  <si>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</si>
  <si>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</si>
  <si>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</si>
  <si>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</si>
  <si>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</si>
  <si>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</si>
  <si>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</si>
  <si>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</si>
  <si>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</si>
  <si>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</si>
  <si>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</si>
  <si>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</si>
  <si>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</si>
  <si>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</si>
  <si>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</si>
  <si>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</si>
  <si>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</si>
  <si>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</si>
  <si>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</si>
  <si>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</si>
  <si>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</si>
  <si>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</si>
  <si>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</si>
  <si>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</si>
  <si>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</si>
  <si>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</si>
  <si>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</si>
  <si>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</si>
  <si>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</si>
  <si>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</si>
  <si>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</si>
  <si>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</si>
  <si>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</si>
  <si>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</si>
  <si>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</si>
  <si>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</si>
  <si>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</si>
  <si>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</si>
  <si>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</si>
  <si>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</si>
  <si>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</si>
  <si>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</si>
  <si>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</si>
  <si>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</si>
  <si>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</si>
  <si>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</si>
  <si>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</si>
  <si>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</si>
  <si>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</si>
  <si>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</si>
  <si>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</si>
  <si>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</si>
  <si>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</si>
  <si>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</si>
  <si>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</si>
  <si>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</si>
  <si>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</si>
  <si>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</si>
  <si>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</si>
  <si>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</si>
  <si>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</si>
  <si>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</si>
  <si>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</si>
  <si>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</si>
  <si>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</si>
  <si>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</si>
  <si>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</si>
  <si>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</si>
  <si>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</si>
  <si>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</si>
  <si>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</si>
  <si>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</si>
  <si>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</si>
  <si>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</si>
  <si>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</si>
  <si>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</si>
  <si>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</si>
  <si>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</si>
  <si>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</si>
  <si>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</si>
  <si>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</si>
  <si>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</si>
  <si>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</si>
  <si>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</si>
  <si>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</si>
  <si>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</si>
  <si>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</si>
  <si>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</si>
  <si>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</si>
  <si>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</si>
  <si>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</si>
  <si>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</si>
  <si>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</si>
  <si>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</si>
  <si>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</si>
  <si>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</si>
  <si>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</si>
  <si>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</si>
  <si>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</si>
  <si>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</si>
  <si>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</si>
  <si>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</si>
  <si>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</si>
  <si>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</si>
  <si>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</si>
  <si>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</si>
  <si>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</si>
  <si>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</si>
  <si>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</si>
  <si>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</si>
  <si>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</si>
  <si>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</si>
  <si>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</si>
  <si>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</si>
  <si>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</si>
  <si>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</si>
  <si>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</si>
  <si>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</si>
  <si>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</si>
  <si>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</si>
  <si>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</si>
  <si>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</si>
  <si>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</si>
  <si>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</si>
  <si>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</si>
  <si>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</si>
  <si>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</si>
  <si>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</si>
  <si>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</si>
  <si>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</si>
  <si>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</si>
  <si>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</si>
  <si>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</si>
  <si>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</si>
  <si>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</si>
  <si>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</si>
  <si>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</si>
  <si>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</si>
  <si>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</si>
  <si>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</si>
  <si>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</si>
  <si>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</si>
  <si>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</si>
  <si>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</si>
  <si>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</si>
  <si>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</si>
  <si>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</si>
  <si>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</si>
  <si>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</si>
  <si>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</si>
  <si>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</si>
  <si>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</si>
  <si>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</si>
  <si>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</si>
  <si>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</si>
  <si>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</si>
  <si>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</si>
  <si>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</si>
  <si>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</si>
  <si>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</si>
  <si>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</si>
  <si>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</si>
  <si>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</si>
  <si>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</si>
  <si>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</si>
  <si>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</si>
  <si>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</si>
  <si>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</si>
  <si>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</si>
  <si>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</si>
  <si>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</si>
  <si>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</si>
  <si>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</si>
  <si>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</si>
  <si>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</si>
  <si>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</si>
  <si>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</si>
  <si>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</si>
  <si>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</si>
  <si>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</si>
  <si>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</si>
  <si>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</si>
  <si>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</si>
  <si>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</si>
  <si>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</si>
  <si>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</si>
  <si>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</si>
  <si>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</si>
  <si>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</si>
  <si>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</si>
  <si>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</si>
  <si>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</si>
  <si>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</si>
  <si>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</si>
  <si>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</si>
  <si>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</si>
  <si>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</si>
  <si>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</si>
  <si>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</si>
  <si>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</si>
  <si>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</si>
  <si>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</si>
  <si>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</si>
  <si>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</si>
  <si>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</si>
  <si>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</si>
  <si>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</si>
  <si>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</si>
  <si>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</si>
  <si>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</si>
  <si>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</si>
  <si>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</si>
  <si>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</si>
  <si>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</si>
  <si>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</si>
  <si>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</si>
  <si>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</si>
  <si>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</si>
  <si>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</si>
  <si>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</si>
  <si>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</si>
  <si>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</si>
  <si>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</si>
  <si>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</si>
  <si>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</si>
  <si>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</si>
  <si>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</si>
  <si>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</si>
  <si>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</si>
  <si>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</si>
  <si>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</si>
  <si>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</si>
  <si>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</si>
  <si>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</si>
  <si>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</si>
  <si>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</si>
  <si>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</si>
  <si>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</si>
  <si>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</si>
  <si>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</si>
  <si>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</si>
  <si>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</si>
  <si>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</si>
  <si>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</si>
  <si>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</si>
  <si>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</si>
  <si>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</si>
  <si>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</si>
  <si>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</si>
  <si>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</si>
  <si>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</si>
  <si>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</si>
  <si>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</si>
  <si>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</si>
  <si>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</si>
  <si>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</si>
  <si>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</si>
  <si>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</si>
  <si>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</si>
  <si>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</si>
  <si>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</si>
  <si>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</si>
  <si>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</si>
  <si>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</si>
  <si>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</si>
  <si>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</si>
  <si>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</si>
  <si>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</si>
  <si>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</si>
  <si>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</si>
  <si>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</si>
  <si>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</si>
  <si>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</si>
  <si>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</si>
  <si>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</si>
  <si>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</si>
  <si>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</si>
  <si>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</si>
  <si>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</si>
  <si>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</si>
  <si>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</si>
  <si>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</si>
  <si>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</si>
  <si>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</si>
  <si>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</si>
  <si>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</si>
  <si>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</si>
  <si>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</si>
  <si>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</si>
  <si>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</si>
  <si>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</si>
  <si>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</si>
  <si>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</si>
  <si>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</si>
  <si>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</si>
  <si>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</si>
  <si>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</si>
  <si>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</si>
  <si>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</si>
  <si>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</si>
  <si>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</si>
  <si>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</si>
  <si>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</si>
  <si>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</si>
  <si>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</si>
  <si>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</si>
  <si>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</si>
  <si>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</si>
  <si>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</si>
  <si>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</si>
  <si>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</si>
  <si>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</si>
  <si>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</si>
  <si>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</si>
  <si>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</si>
  <si>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</si>
  <si>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</si>
  <si>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</si>
  <si>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</si>
  <si>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</si>
  <si>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</si>
  <si>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</si>
  <si>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</si>
  <si>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</si>
  <si>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</si>
  <si>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</si>
  <si>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</si>
  <si>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</si>
  <si>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</si>
  <si>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</si>
  <si>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</si>
  <si>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</si>
  <si>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</si>
  <si>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</si>
  <si>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</si>
  <si>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</si>
  <si>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</si>
  <si>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</si>
  <si>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</si>
  <si>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</si>
  <si>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</si>
  <si>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</si>
  <si>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</si>
  <si>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</si>
  <si>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</si>
  <si>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</si>
  <si>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</si>
  <si>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</si>
  <si>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</si>
  <si>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</si>
  <si>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</si>
  <si>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</si>
  <si>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</si>
  <si>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</si>
  <si>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</si>
  <si>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</si>
  <si>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</si>
  <si>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</si>
  <si>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</si>
  <si>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</si>
  <si>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</si>
  <si>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</si>
  <si>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</si>
  <si>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</si>
  <si>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</si>
  <si>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</si>
  <si>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</si>
  <si>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</si>
  <si>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</si>
  <si>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</si>
  <si>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</si>
  <si>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</si>
  <si>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</si>
  <si>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</si>
  <si>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</si>
  <si>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</si>
  <si>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</si>
  <si>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</si>
  <si>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</si>
  <si>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</si>
  <si>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</si>
  <si>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</si>
  <si>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</si>
  <si>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</si>
  <si>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</si>
  <si>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</si>
  <si>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</si>
  <si>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</si>
  <si>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</si>
  <si>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</si>
  <si>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</si>
  <si>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</si>
  <si>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</si>
  <si>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</si>
  <si>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</si>
  <si>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</si>
  <si>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</si>
  <si>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</si>
  <si>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</si>
  <si>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</si>
  <si>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</si>
  <si>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</si>
  <si>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</si>
  <si>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</si>
  <si>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</si>
  <si>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</si>
  <si>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</si>
  <si>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</si>
  <si>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</si>
  <si>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</si>
  <si>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</si>
  <si>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</si>
  <si>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</si>
  <si>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</si>
  <si>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</si>
  <si>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</si>
  <si>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</si>
  <si>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</si>
  <si>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</si>
  <si>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</si>
  <si>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</si>
  <si>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</si>
  <si>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</si>
  <si>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</si>
  <si>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</si>
  <si>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</si>
  <si>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</si>
  <si>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</si>
  <si>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</si>
  <si>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</si>
  <si>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</si>
  <si>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</si>
  <si>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</si>
  <si>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</si>
  <si>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</si>
  <si>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</si>
  <si>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</si>
  <si>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</si>
  <si>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</si>
  <si>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</si>
  <si>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</si>
  <si>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</si>
  <si>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</si>
  <si>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</si>
  <si>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</si>
  <si>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</si>
  <si>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</si>
  <si>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</si>
  <si>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</si>
  <si>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</si>
  <si>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</si>
  <si>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</si>
  <si>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</si>
  <si>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</si>
  <si>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</si>
  <si>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</si>
  <si>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</si>
  <si>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</si>
  <si>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</si>
  <si>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</si>
  <si>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</si>
  <si>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</si>
  <si>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</si>
  <si>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</si>
  <si>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</si>
  <si>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</si>
  <si>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</si>
  <si>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</si>
  <si>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</si>
  <si>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</si>
  <si>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</si>
  <si>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</si>
  <si>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</si>
  <si>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</si>
  <si>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</si>
  <si>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</si>
  <si>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</si>
  <si>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</si>
  <si>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</si>
  <si>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</si>
  <si>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</si>
  <si>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</si>
  <si>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</si>
  <si>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</si>
  <si>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</si>
  <si>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</si>
  <si>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</si>
  <si>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</si>
  <si>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</si>
  <si>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</si>
  <si>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</si>
  <si>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</si>
  <si>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</si>
  <si>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</si>
  <si>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</si>
  <si>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</si>
  <si>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</si>
  <si>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</si>
  <si>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</si>
  <si>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</si>
  <si>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</si>
  <si>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</si>
  <si>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</si>
  <si>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</si>
  <si>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</si>
  <si>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</si>
  <si>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</si>
  <si>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</si>
  <si>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</si>
  <si>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</si>
  <si>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</si>
  <si>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</si>
  <si>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</si>
  <si>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</si>
  <si>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</si>
  <si>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</si>
  <si>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</si>
  <si>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</si>
  <si>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</si>
  <si>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</si>
  <si>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</si>
  <si>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</si>
  <si>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</si>
  <si>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</si>
  <si>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</si>
  <si>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</si>
  <si>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</si>
  <si>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</si>
  <si>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</si>
  <si>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</si>
  <si>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</si>
  <si>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</si>
  <si>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</si>
  <si>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</si>
  <si>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</si>
  <si>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</si>
  <si>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</si>
  <si>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</si>
  <si>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</si>
  <si>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</si>
  <si>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</si>
  <si>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</si>
  <si>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</si>
  <si>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</si>
  <si>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</si>
  <si>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</si>
  <si>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</si>
  <si>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</si>
  <si>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</si>
  <si>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</si>
  <si>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</si>
  <si>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</si>
  <si>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</si>
  <si>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</si>
  <si>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</si>
  <si>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</si>
  <si>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</si>
  <si>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</si>
  <si>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</si>
  <si>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</si>
  <si>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</si>
  <si>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</si>
  <si>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</si>
  <si>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</si>
  <si>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</si>
  <si>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</si>
  <si>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</si>
  <si>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</si>
  <si>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</si>
  <si>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</si>
  <si>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</si>
  <si>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</si>
  <si>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</si>
  <si>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</si>
  <si>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</si>
  <si>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</si>
  <si>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</si>
  <si>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</si>
  <si>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</si>
  <si>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</si>
  <si>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</si>
  <si>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</si>
  <si>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</si>
  <si>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</si>
  <si>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</si>
  <si>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</si>
  <si>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</si>
  <si>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</si>
  <si>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</si>
  <si>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</si>
  <si>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</si>
  <si>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</si>
  <si>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</si>
  <si>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</si>
  <si>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</si>
  <si>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</si>
  <si>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</si>
  <si>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</si>
  <si>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</si>
  <si>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</si>
  <si>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</si>
  <si>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</si>
  <si>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</si>
  <si>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</si>
  <si>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</si>
  <si>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</si>
  <si>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</si>
  <si>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</si>
  <si>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</si>
  <si>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</si>
  <si>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</si>
  <si>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</si>
  <si>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</si>
  <si>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</si>
  <si>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</si>
  <si>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</si>
  <si>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</si>
  <si>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</si>
  <si>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</si>
  <si>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</si>
  <si>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</si>
  <si>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</si>
  <si>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</si>
  <si>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</si>
  <si>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</si>
  <si>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</si>
  <si>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</si>
  <si>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</si>
  <si>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</si>
  <si>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</si>
  <si>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</si>
  <si>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</si>
  <si>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</si>
  <si>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</si>
  <si>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</si>
  <si>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</si>
  <si>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</si>
  <si>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</si>
  <si>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</si>
  <si>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</si>
  <si>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</si>
  <si>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</si>
  <si>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</si>
  <si>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</si>
  <si>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</si>
  <si>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</si>
  <si>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</si>
  <si>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</si>
  <si>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</si>
  <si>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</si>
  <si>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</si>
  <si>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</si>
  <si>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</si>
  <si>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</si>
  <si>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</si>
  <si>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</si>
  <si>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</si>
  <si>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</si>
  <si>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</si>
  <si>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</si>
  <si>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</si>
  <si>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</si>
  <si>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</si>
  <si>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</si>
  <si>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</si>
  <si>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</si>
  <si>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</si>
  <si>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</si>
  <si>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</si>
  <si>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</si>
  <si>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</si>
  <si>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</si>
  <si>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</si>
  <si>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</si>
  <si>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</si>
  <si>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</si>
  <si>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</si>
  <si>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</si>
  <si>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</si>
  <si>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</si>
  <si>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</si>
  <si>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</si>
  <si>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</si>
  <si>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</si>
  <si>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</si>
  <si>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</si>
  <si>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</si>
  <si>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</si>
  <si>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</si>
  <si>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</si>
  <si>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</si>
  <si>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</si>
  <si>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</si>
  <si>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</si>
  <si>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</si>
  <si>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</si>
  <si>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</si>
  <si>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</si>
  <si>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</si>
  <si>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</si>
  <si>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</si>
  <si>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</si>
  <si>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</si>
  <si>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</si>
  <si>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</si>
  <si>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</si>
  <si>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</si>
  <si>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</si>
  <si>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</si>
  <si>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</si>
  <si>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</si>
  <si>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</si>
  <si>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</si>
  <si>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</si>
  <si>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</si>
  <si>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</si>
  <si>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</si>
  <si>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</si>
  <si>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</si>
  <si>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</si>
  <si>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</si>
  <si>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</si>
  <si>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</si>
  <si>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</si>
  <si>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</si>
  <si>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</si>
  <si>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</si>
  <si>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</si>
  <si>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</si>
  <si>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</si>
  <si>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</si>
  <si>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</si>
  <si>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</si>
  <si>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</si>
  <si>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</si>
  <si>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</si>
  <si>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</si>
  <si>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</si>
  <si>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</si>
  <si>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</si>
  <si>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</si>
  <si>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</si>
  <si>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</si>
  <si>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</si>
  <si>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</si>
  <si>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</si>
  <si>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</si>
  <si>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</si>
  <si>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</si>
  <si>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</si>
  <si>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</si>
  <si>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</si>
  <si>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</si>
  <si>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</si>
  <si>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</si>
  <si>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</si>
  <si>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</si>
  <si>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</si>
  <si>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</si>
  <si>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</si>
  <si>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</si>
  <si>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</si>
  <si>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</si>
  <si>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</si>
  <si>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</si>
  <si>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</si>
  <si>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</si>
  <si>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</si>
  <si>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</si>
  <si>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</si>
  <si>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</si>
  <si>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</si>
  <si>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</si>
  <si>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</si>
  <si>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</si>
  <si>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</si>
  <si>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</si>
  <si>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</si>
  <si>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</si>
  <si>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</si>
  <si>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</si>
  <si>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</si>
  <si>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</si>
  <si>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</si>
  <si>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</si>
  <si>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</si>
  <si>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</si>
  <si>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</si>
  <si>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</si>
  <si>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</si>
  <si>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</si>
  <si>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</si>
  <si>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</si>
  <si>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</si>
  <si>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</si>
  <si>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</si>
  <si>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</si>
  <si>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</si>
  <si>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</si>
  <si>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</si>
  <si>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</si>
  <si>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</si>
  <si>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</si>
  <si>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</si>
  <si>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</si>
  <si>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</si>
  <si>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</si>
  <si>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</si>
  <si>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</si>
  <si>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</si>
  <si>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</si>
  <si>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</si>
  <si>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</si>
  <si>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</si>
  <si>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</si>
  <si>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</si>
  <si>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</si>
  <si>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</si>
  <si>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</si>
  <si>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</si>
  <si>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</si>
  <si>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</si>
  <si>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</si>
  <si>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</si>
  <si>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</si>
  <si>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</si>
  <si>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</si>
  <si>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</si>
  <si>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</si>
  <si>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</si>
  <si>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</si>
  <si>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</si>
  <si>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</si>
  <si>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</si>
  <si>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</si>
  <si>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</si>
  <si>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</si>
  <si>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</si>
  <si>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</si>
  <si>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</si>
  <si>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</si>
  <si>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</si>
  <si>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</si>
  <si>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</si>
  <si>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</si>
  <si>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</si>
  <si>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</si>
  <si>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</si>
  <si>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</si>
  <si>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</si>
  <si>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</si>
  <si>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</si>
  <si>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</si>
  <si>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</si>
  <si>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</si>
  <si>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</si>
  <si>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</si>
  <si>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</si>
  <si>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</si>
  <si>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</si>
  <si>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</si>
  <si>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</si>
  <si>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</si>
  <si>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</si>
  <si>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</si>
  <si>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</si>
  <si>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</si>
  <si>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</si>
  <si>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</si>
  <si>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</si>
  <si>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</si>
  <si>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</si>
  <si>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</si>
  <si>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</si>
  <si>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</si>
  <si>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</si>
  <si>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</si>
  <si>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</si>
  <si>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</si>
  <si>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</si>
  <si>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</si>
  <si>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</si>
  <si>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</si>
  <si>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</si>
  <si>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</si>
  <si>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</si>
  <si>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</si>
  <si>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</si>
  <si>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</si>
  <si>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</si>
  <si>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</si>
  <si>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</si>
  <si>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</si>
  <si>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</si>
  <si>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</si>
  <si>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</si>
  <si>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</si>
  <si>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</si>
  <si>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</si>
  <si>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</si>
  <si>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</si>
  <si>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</si>
  <si>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</si>
  <si>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</si>
  <si>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</si>
  <si>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</si>
  <si>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</si>
  <si>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</si>
  <si>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</si>
  <si>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</si>
  <si>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</si>
  <si>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</si>
  <si>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</si>
  <si>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</si>
  <si>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</si>
  <si>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</si>
  <si>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</si>
  <si>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</si>
  <si>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</si>
  <si>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</si>
  <si>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</si>
  <si>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</si>
  <si>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</si>
  <si>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</si>
  <si>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</si>
  <si>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</si>
  <si>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</si>
  <si>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</si>
  <si>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</si>
  <si>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</si>
  <si>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</si>
  <si>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</si>
  <si>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</si>
  <si>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</si>
  <si>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</si>
  <si>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</si>
  <si>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</si>
  <si>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</si>
  <si>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</si>
  <si>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</si>
  <si>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</si>
  <si>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</si>
  <si>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</si>
  <si>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</si>
  <si>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</si>
  <si>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</si>
  <si>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</si>
  <si>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</si>
  <si>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</si>
  <si>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</si>
  <si>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</si>
  <si>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</si>
  <si>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</si>
  <si>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</si>
  <si>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</si>
  <si>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</si>
  <si>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</si>
  <si>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</si>
  <si>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</si>
  <si>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</si>
  <si>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</si>
  <si>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</si>
  <si>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</si>
  <si>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</si>
  <si>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</si>
  <si>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</si>
  <si>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</si>
  <si>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</si>
  <si>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</si>
  <si>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</si>
  <si>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</si>
  <si>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</si>
  <si>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</si>
  <si>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</si>
  <si>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</si>
  <si>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</si>
  <si>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</si>
  <si>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</si>
  <si>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</si>
  <si>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</si>
  <si>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</si>
  <si>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</si>
  <si>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</si>
  <si>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</si>
  <si>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</si>
  <si>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</si>
  <si>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</si>
  <si>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</si>
  <si>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</si>
  <si>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</si>
  <si>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</si>
  <si>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</si>
  <si>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</si>
  <si>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</si>
  <si>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</si>
  <si>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</si>
  <si>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</si>
  <si>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</si>
  <si>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</si>
  <si>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</si>
  <si>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</si>
  <si>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</si>
  <si>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</si>
  <si>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</si>
  <si>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</si>
  <si>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</si>
  <si>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</si>
  <si>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</si>
  <si>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</si>
  <si>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</si>
  <si>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</si>
  <si>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</si>
  <si>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</si>
  <si>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</si>
  <si>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</si>
  <si>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</si>
  <si>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</si>
  <si>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</si>
  <si>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</si>
  <si>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</si>
  <si>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</si>
  <si>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</si>
  <si>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</si>
  <si>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</si>
  <si>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</si>
  <si>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</si>
  <si>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</si>
  <si>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</si>
  <si>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</si>
  <si>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</si>
  <si>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</si>
  <si>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</si>
  <si>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</si>
  <si>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</si>
  <si>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</si>
  <si>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</si>
  <si>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</si>
  <si>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</si>
  <si>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</si>
  <si>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</si>
  <si>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</si>
  <si>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</si>
  <si>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</si>
  <si>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</si>
  <si>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</si>
  <si>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</si>
  <si>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</si>
  <si>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</si>
  <si>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</si>
  <si>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</si>
  <si>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</si>
  <si>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</si>
  <si>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</si>
  <si>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</si>
  <si>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</si>
  <si>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</si>
  <si>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</si>
  <si>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</si>
  <si>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</si>
  <si>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</si>
  <si>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</si>
  <si>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</si>
  <si>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</si>
  <si>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</si>
  <si>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</si>
  <si>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</si>
  <si>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</si>
  <si>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</si>
  <si>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</si>
  <si>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</si>
  <si>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</si>
  <si>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</si>
  <si>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</si>
  <si>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</si>
  <si>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</si>
  <si>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</si>
  <si>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</si>
  <si>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</si>
  <si>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</si>
  <si>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</si>
  <si>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</si>
  <si>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</si>
  <si>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</si>
  <si>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</si>
  <si>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</si>
  <si>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</si>
  <si>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</si>
  <si>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</si>
  <si>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</si>
  <si>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</si>
  <si>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</si>
  <si>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</si>
  <si>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</si>
  <si>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</si>
  <si>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</si>
  <si>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</si>
  <si>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</si>
  <si>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</si>
  <si>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</si>
  <si>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</si>
  <si>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</si>
  <si>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</si>
  <si>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</si>
  <si>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</si>
  <si>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</si>
  <si>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</si>
  <si>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</si>
  <si>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</si>
  <si>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</si>
  <si>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</si>
  <si>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</si>
  <si>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</si>
  <si>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</si>
  <si>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</si>
  <si>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</si>
  <si>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</si>
  <si>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</si>
  <si>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</si>
  <si>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</si>
  <si>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</si>
  <si>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</si>
  <si>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</si>
  <si>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</si>
  <si>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</si>
  <si>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</si>
  <si>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</si>
  <si>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</si>
  <si>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</si>
  <si>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</si>
  <si>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</si>
  <si>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</si>
  <si>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</si>
  <si>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</si>
  <si>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</si>
  <si>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</si>
  <si>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</si>
  <si>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</si>
  <si>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</si>
  <si>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</si>
  <si>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</si>
  <si>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</si>
  <si>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</si>
  <si>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</si>
  <si>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</si>
  <si>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</si>
  <si>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</si>
  <si>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</si>
  <si>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</si>
  <si>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</si>
  <si>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</si>
  <si>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</si>
  <si>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</si>
  <si>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</si>
  <si>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</si>
  <si>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</si>
  <si>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</si>
  <si>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</si>
  <si>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</si>
  <si>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</si>
  <si>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</si>
  <si>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</si>
  <si>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</si>
  <si>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</si>
  <si>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</si>
  <si>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</si>
  <si>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</si>
  <si>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</si>
  <si>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</si>
  <si>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</si>
  <si>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</si>
  <si>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</si>
  <si>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</si>
  <si>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</si>
  <si>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</si>
  <si>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</si>
  <si>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</si>
  <si>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</si>
  <si>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</si>
  <si>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</si>
  <si>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</si>
  <si>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</si>
  <si>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</si>
  <si>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</si>
  <si>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</si>
  <si>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</si>
  <si>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</si>
  <si>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</si>
  <si>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</si>
  <si>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</si>
  <si>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</si>
  <si>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</si>
  <si>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</si>
  <si>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</si>
  <si>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</si>
  <si>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</si>
  <si>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</si>
  <si>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</si>
  <si>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</si>
  <si>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</si>
  <si>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</si>
  <si>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</si>
  <si>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</si>
  <si>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</si>
  <si>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</si>
  <si>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</si>
  <si>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</si>
  <si>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</si>
  <si>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</si>
  <si>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</si>
  <si>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</si>
  <si>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</si>
  <si>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</si>
  <si>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</si>
  <si>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</si>
  <si>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</si>
  <si>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</si>
  <si>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</si>
  <si>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</si>
  <si>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</si>
  <si>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</si>
  <si>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</si>
  <si>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</si>
  <si>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</si>
  <si>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</si>
  <si>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</si>
  <si>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</si>
  <si>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</si>
  <si>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</si>
  <si>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</si>
  <si>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</si>
  <si>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</si>
  <si>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</si>
  <si>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</si>
  <si>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</si>
  <si>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</si>
  <si>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</si>
  <si>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</si>
  <si>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</si>
  <si>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</si>
  <si>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</si>
  <si>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</si>
  <si>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</si>
  <si>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</si>
  <si>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</si>
  <si>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</si>
  <si>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</si>
  <si>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</si>
  <si>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</si>
  <si>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</si>
  <si>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</si>
  <si>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</si>
  <si>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</si>
  <si>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</si>
  <si>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</si>
  <si>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</si>
  <si>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</si>
  <si>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</si>
  <si>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</si>
  <si>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</si>
  <si>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</si>
  <si>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</si>
  <si>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</si>
  <si>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</si>
  <si>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</si>
  <si>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</si>
  <si>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</si>
  <si>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</si>
  <si>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</si>
  <si>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</si>
  <si>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</si>
  <si>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</si>
  <si>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</si>
  <si>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</si>
  <si>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</si>
  <si>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</si>
  <si>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</si>
  <si>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</si>
  <si>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</si>
  <si>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</si>
  <si>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</si>
  <si>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</si>
  <si>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</si>
  <si>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</si>
  <si>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</si>
  <si>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</si>
  <si>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</si>
  <si>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</si>
  <si>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</si>
  <si>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</si>
  <si>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</si>
  <si>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</si>
  <si>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</si>
  <si>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</si>
  <si>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</si>
  <si>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</si>
  <si>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</si>
  <si>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</si>
  <si>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</si>
  <si>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</si>
  <si>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</si>
  <si>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</si>
  <si>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</si>
  <si>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</si>
  <si>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</si>
  <si>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</si>
  <si>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</si>
  <si>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</si>
  <si>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</si>
  <si>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</si>
  <si>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</si>
  <si>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</si>
  <si>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</si>
  <si>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</si>
  <si>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</si>
  <si>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</si>
  <si>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</si>
  <si>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</si>
  <si>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</si>
  <si>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</si>
  <si>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</si>
  <si>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</si>
  <si>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</si>
  <si>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</si>
  <si>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</si>
  <si>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</si>
  <si>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</si>
  <si>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</si>
  <si>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</si>
  <si>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</si>
  <si>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</si>
  <si>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</si>
  <si>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</si>
  <si>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</si>
  <si>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</si>
  <si>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</si>
  <si>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</si>
  <si>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</si>
  <si>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</si>
  <si>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</si>
  <si>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</si>
  <si>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</si>
  <si>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</si>
  <si>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</si>
  <si>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</si>
  <si>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</si>
  <si>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</si>
  <si>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</si>
  <si>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</si>
  <si>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</si>
  <si>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</si>
  <si>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</si>
  <si>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</si>
  <si>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</si>
  <si>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</si>
  <si>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</si>
  <si>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</si>
  <si>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</si>
  <si>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</si>
  <si>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</si>
  <si>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</si>
  <si>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</si>
  <si>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</si>
  <si>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</si>
  <si>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</si>
  <si>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</si>
  <si>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</si>
  <si>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</si>
  <si>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</si>
  <si>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</si>
  <si>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</si>
  <si>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</si>
  <si>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</si>
  <si>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</si>
  <si>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</si>
  <si>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</si>
  <si>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</si>
  <si>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</si>
  <si>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</si>
  <si>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</si>
  <si>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</si>
  <si>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</si>
  <si>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</si>
  <si>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</si>
  <si>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</si>
  <si>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</si>
  <si>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</si>
  <si>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</si>
  <si>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</si>
  <si>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</si>
  <si>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</si>
  <si>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</si>
  <si>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</si>
  <si>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</si>
  <si>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</si>
  <si>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</si>
  <si>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</si>
  <si>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</si>
  <si>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</si>
  <si>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</si>
  <si>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</si>
  <si>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</si>
  <si>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</si>
  <si>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</si>
  <si>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</si>
  <si>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</si>
  <si>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</si>
  <si>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</si>
  <si>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</si>
  <si>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</si>
  <si>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</si>
  <si>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</si>
  <si>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</si>
  <si>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</si>
  <si>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</si>
  <si>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</si>
  <si>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</si>
  <si>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</si>
  <si>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</si>
  <si>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</si>
  <si>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</si>
  <si>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</si>
  <si>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</si>
  <si>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</si>
  <si>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</si>
  <si>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</si>
  <si>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</si>
  <si>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</si>
  <si>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</si>
  <si>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</si>
  <si>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</si>
  <si>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</si>
  <si>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</si>
  <si>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</si>
  <si>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</si>
  <si>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</si>
  <si>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</si>
  <si>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</si>
  <si>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</si>
  <si>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</si>
  <si>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</si>
  <si>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</si>
  <si>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</si>
  <si>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</si>
  <si>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</si>
  <si>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</si>
  <si>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</si>
  <si>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</si>
  <si>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</si>
  <si>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</si>
  <si>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</si>
  <si>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</si>
  <si>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</si>
  <si>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</si>
  <si>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</si>
  <si>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</si>
  <si>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</si>
  <si>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</si>
  <si>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</si>
  <si>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</si>
  <si>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</si>
  <si>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</si>
  <si>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</si>
  <si>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</si>
  <si>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</si>
  <si>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</si>
  <si>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</si>
  <si>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</si>
  <si>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</si>
  <si>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</si>
  <si>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</si>
  <si>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</si>
  <si>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</si>
  <si>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</si>
  <si>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</si>
  <si>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</si>
  <si>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</si>
  <si>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</si>
  <si>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</si>
  <si>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</si>
  <si>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</si>
  <si>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</si>
  <si>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</si>
  <si>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</si>
  <si>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</si>
  <si>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</si>
  <si>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</si>
  <si>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</si>
  <si>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</si>
  <si>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</si>
  <si>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</si>
  <si>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</si>
  <si>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</si>
  <si>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</si>
  <si>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</si>
  <si>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</si>
  <si>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</si>
  <si>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</si>
  <si>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</si>
  <si>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</si>
  <si>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</si>
  <si>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</si>
  <si>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</si>
  <si>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</si>
  <si>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</si>
  <si>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</si>
  <si>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</si>
  <si>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</si>
  <si>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</si>
  <si>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</si>
  <si>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</si>
  <si>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</si>
  <si>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</si>
  <si>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</si>
  <si>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</si>
  <si>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</si>
  <si>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</si>
  <si>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</si>
  <si>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</si>
  <si>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</si>
  <si>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</si>
  <si>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</si>
  <si>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</si>
  <si>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</si>
  <si>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</si>
  <si>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</si>
  <si>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</si>
  <si>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</si>
  <si>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</si>
  <si>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</si>
  <si>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</si>
  <si>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</si>
  <si>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</si>
  <si>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</si>
  <si>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</si>
  <si>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</si>
  <si>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</si>
  <si>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</si>
  <si>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</si>
  <si>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</si>
  <si>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</si>
  <si>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</si>
  <si>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</si>
  <si>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</si>
  <si>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</si>
  <si>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</si>
  <si>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</si>
  <si>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</si>
  <si>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</si>
  <si>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</si>
  <si>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</si>
  <si>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</si>
  <si>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</si>
  <si>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</si>
  <si>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</si>
  <si>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</si>
  <si>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</si>
  <si>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</si>
  <si>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</si>
  <si>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</si>
  <si>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</si>
  <si>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</si>
  <si>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</si>
  <si>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</si>
  <si>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</si>
  <si>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</si>
  <si>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</si>
  <si>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</si>
  <si>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</si>
  <si>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</si>
  <si>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</si>
  <si>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</si>
  <si>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</si>
  <si>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</si>
  <si>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</si>
  <si>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</si>
  <si>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</si>
  <si>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</si>
  <si>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</si>
  <si>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</si>
  <si>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</si>
  <si>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</si>
  <si>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</si>
  <si>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</si>
  <si>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</si>
  <si>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</si>
  <si>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</si>
  <si>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</si>
  <si>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</si>
  <si>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</si>
  <si>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</si>
  <si>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</si>
  <si>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</si>
  <si>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</si>
  <si>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</si>
  <si>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</si>
  <si>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</si>
  <si>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</si>
  <si>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</si>
  <si>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</si>
  <si>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</si>
  <si>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</si>
  <si>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</si>
  <si>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</si>
  <si>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</si>
  <si>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</si>
  <si>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</si>
  <si>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</si>
  <si>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</si>
  <si>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</si>
  <si>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</si>
  <si>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</si>
  <si>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</si>
  <si>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</si>
  <si>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</si>
  <si>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</si>
  <si>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</si>
  <si>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</si>
  <si>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</si>
  <si>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</si>
  <si>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</si>
  <si>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</si>
  <si>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</si>
  <si>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</si>
  <si>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</si>
  <si>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</si>
  <si>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</si>
  <si>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</si>
  <si>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</si>
  <si>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</si>
  <si>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</si>
  <si>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</si>
  <si>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</si>
  <si>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</si>
  <si>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</si>
  <si>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</si>
  <si>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</si>
  <si>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</si>
  <si>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</si>
  <si>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</si>
  <si>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</si>
  <si>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</si>
  <si>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</si>
  <si>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</si>
  <si>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</si>
  <si>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</si>
  <si>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</si>
  <si>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</si>
  <si>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</si>
  <si>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</si>
  <si>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</si>
  <si>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</si>
  <si>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</si>
  <si>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</si>
  <si>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</si>
  <si>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</si>
  <si>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</si>
  <si>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</si>
  <si>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</si>
  <si>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</si>
  <si>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</si>
  <si>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</si>
  <si>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</si>
  <si>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</si>
  <si>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</si>
  <si>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</si>
  <si>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</si>
  <si>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</si>
  <si>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</si>
  <si>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</si>
  <si>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</si>
  <si>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</si>
  <si>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</si>
  <si>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</si>
  <si>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</si>
  <si>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</si>
  <si>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</si>
  <si>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</si>
  <si>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</si>
  <si>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</si>
  <si>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</si>
  <si>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</si>
  <si>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</si>
  <si>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</si>
  <si>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</si>
  <si>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</si>
  <si>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</si>
  <si>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</si>
  <si>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</si>
  <si>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</si>
  <si>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</si>
  <si>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</si>
  <si>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</si>
  <si>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</si>
  <si>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</si>
  <si>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</si>
  <si>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</si>
  <si>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</si>
  <si>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</si>
  <si>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</si>
  <si>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</si>
  <si>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</si>
  <si>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</si>
  <si>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</si>
  <si>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</si>
  <si>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</si>
  <si>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</si>
  <si>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</si>
  <si>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</si>
  <si>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</si>
  <si>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</si>
  <si>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</si>
  <si>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</si>
  <si>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</si>
  <si>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</si>
  <si>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</si>
  <si>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</si>
  <si>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</si>
  <si>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</si>
  <si>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</si>
  <si>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</si>
  <si>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</si>
  <si>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</si>
  <si>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</si>
  <si>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</si>
  <si>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</si>
  <si>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</si>
  <si>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</si>
  <si>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</si>
  <si>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</si>
  <si>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</si>
  <si>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</si>
  <si>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</si>
  <si>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</si>
  <si>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</si>
  <si>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</si>
  <si>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</si>
  <si>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</si>
  <si>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</si>
  <si>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</si>
  <si>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</si>
  <si>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</si>
  <si>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</si>
  <si>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</si>
  <si>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</si>
  <si>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</si>
  <si>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</si>
  <si>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</si>
  <si>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</si>
  <si>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</si>
  <si>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</si>
  <si>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</si>
  <si>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</si>
  <si>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</si>
  <si>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</si>
  <si>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</si>
  <si>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</si>
  <si>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</si>
  <si>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</si>
  <si>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</si>
  <si>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</si>
  <si>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</si>
  <si>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</si>
  <si>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</si>
  <si>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</si>
  <si>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</si>
  <si>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</si>
  <si>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</si>
  <si>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</si>
  <si>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</si>
  <si>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</si>
  <si>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</si>
  <si>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</si>
  <si>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</si>
  <si>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</si>
  <si>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</si>
  <si>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</si>
  <si>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</si>
  <si>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</si>
  <si>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</si>
  <si>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</si>
  <si>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</si>
  <si>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</si>
  <si>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</si>
  <si>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</si>
  <si>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</si>
  <si>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</si>
  <si>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</si>
  <si>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</si>
  <si>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</si>
  <si>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</si>
  <si>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</si>
  <si>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</si>
  <si>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</si>
  <si>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</si>
  <si>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</si>
  <si>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</si>
  <si>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</si>
  <si>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</si>
  <si>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</si>
  <si>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</si>
  <si>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</si>
  <si>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</si>
  <si>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</si>
  <si>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</si>
  <si>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</si>
  <si>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</si>
  <si>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</si>
  <si>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</si>
  <si>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</si>
  <si>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</si>
  <si>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</si>
  <si>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</si>
  <si>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</si>
  <si>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</si>
  <si>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</si>
  <si>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</si>
  <si>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</si>
  <si>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</si>
  <si>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</si>
  <si>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</si>
  <si>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</si>
  <si>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</si>
  <si>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</si>
  <si>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</si>
  <si>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</si>
  <si>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</si>
  <si>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</si>
  <si>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</si>
  <si>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</si>
  <si>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</si>
  <si>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</si>
  <si>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</si>
  <si>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</si>
  <si>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</si>
  <si>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</si>
  <si>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</si>
  <si>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</si>
  <si>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</si>
  <si>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</si>
  <si>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</si>
  <si>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</si>
  <si>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</si>
  <si>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</si>
  <si>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</si>
  <si>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</si>
  <si>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</si>
  <si>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</si>
  <si>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</si>
  <si>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</si>
  <si>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</si>
  <si>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</si>
  <si>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</si>
  <si>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</si>
  <si>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</si>
  <si>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</si>
  <si>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</si>
  <si>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</si>
  <si>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</si>
  <si>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</si>
  <si>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</si>
  <si>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</si>
  <si>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</si>
  <si>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</si>
  <si>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</si>
  <si>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</si>
  <si>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</si>
  <si>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</si>
  <si>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</si>
  <si>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</si>
  <si>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</si>
  <si>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</si>
  <si>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</si>
  <si>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</si>
  <si>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</si>
  <si>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</si>
  <si>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</si>
  <si>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</si>
  <si>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</si>
  <si>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</si>
  <si>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</si>
  <si>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</si>
  <si>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</si>
  <si>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</si>
  <si>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</si>
  <si>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</si>
  <si>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</si>
  <si>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</si>
  <si>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</si>
  <si>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</si>
  <si>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</si>
  <si>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</si>
  <si>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</si>
  <si>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</si>
  <si>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</si>
  <si>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</si>
  <si>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</si>
  <si>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</si>
  <si>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</si>
  <si>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</si>
  <si>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</si>
  <si>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</si>
  <si>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</si>
  <si>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</si>
  <si>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</si>
  <si>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</si>
  <si>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</si>
  <si>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</si>
  <si>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</si>
  <si>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</si>
  <si>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</si>
  <si>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</si>
  <si>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</si>
  <si>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</si>
  <si>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</si>
  <si>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</si>
  <si>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</si>
  <si>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</si>
  <si>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</si>
  <si>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</si>
  <si>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</si>
  <si>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</si>
  <si>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</si>
  <si>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</si>
  <si>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</si>
  <si>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</si>
  <si>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</si>
  <si>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</si>
  <si>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</si>
  <si>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</si>
  <si>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</si>
  <si>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</si>
  <si>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</si>
  <si>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</si>
  <si>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</si>
  <si>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</si>
  <si>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</si>
  <si>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</si>
  <si>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</si>
  <si>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</si>
  <si>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</si>
  <si>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</si>
  <si>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</si>
  <si>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</si>
  <si>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</si>
  <si>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</si>
  <si>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</si>
  <si>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</si>
  <si>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</si>
  <si>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</si>
  <si>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</si>
  <si>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</si>
  <si>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</si>
  <si>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</si>
  <si>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</si>
  <si>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</si>
  <si>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</si>
  <si>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</si>
  <si>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</si>
  <si>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</si>
  <si>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</si>
  <si>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</si>
  <si>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</si>
  <si>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</si>
  <si>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</si>
  <si>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</si>
  <si>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</si>
  <si>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</si>
  <si>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</si>
  <si>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</si>
  <si>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</si>
  <si>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</si>
  <si>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</si>
  <si>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</si>
  <si>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</si>
  <si>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</si>
  <si>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</si>
  <si>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</si>
  <si>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</si>
  <si>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</si>
  <si>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</si>
  <si>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</si>
  <si>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</si>
  <si>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</si>
  <si>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</si>
  <si>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</si>
  <si>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</si>
  <si>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</si>
  <si>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</si>
  <si>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</si>
  <si>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</si>
  <si>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</si>
  <si>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</si>
  <si>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</si>
  <si>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</si>
  <si>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</si>
  <si>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</si>
  <si>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</si>
  <si>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</si>
  <si>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</si>
  <si>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</si>
  <si>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</si>
  <si>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</si>
  <si>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</si>
  <si>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</si>
  <si>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</si>
  <si>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</si>
  <si>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</si>
  <si>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</si>
  <si>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</si>
  <si>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</si>
  <si>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</si>
  <si>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</si>
  <si>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</si>
  <si>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</si>
  <si>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</si>
  <si>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</si>
  <si>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</si>
  <si>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</si>
  <si>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</si>
  <si>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</si>
  <si>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</si>
  <si>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</si>
  <si>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</si>
  <si>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</si>
  <si>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</si>
  <si>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</si>
  <si>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</si>
  <si>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</si>
  <si>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</si>
  <si>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</si>
  <si>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</si>
  <si>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</si>
  <si>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</si>
  <si>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</si>
  <si>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</si>
  <si>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</si>
  <si>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</si>
  <si>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</si>
  <si>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</si>
  <si>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</si>
  <si>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</si>
  <si>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</si>
  <si>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</si>
  <si>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</si>
  <si>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</si>
  <si>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</si>
  <si>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</si>
  <si>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</si>
  <si>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</si>
  <si>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</si>
  <si>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</si>
  <si>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</si>
  <si>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</si>
  <si>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</si>
  <si>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</si>
  <si>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</si>
  <si>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</si>
  <si>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</si>
  <si>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</si>
  <si>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</si>
  <si>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</si>
  <si>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</si>
  <si>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</si>
  <si>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</si>
  <si>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</si>
  <si>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</si>
  <si>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</si>
  <si>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</si>
  <si>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</si>
  <si>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</si>
  <si>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</si>
  <si>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</si>
  <si>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</si>
  <si>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</si>
  <si>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</si>
  <si>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</si>
  <si>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</si>
  <si>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</si>
  <si>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</si>
  <si>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</si>
  <si>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</si>
  <si>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</si>
  <si>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</si>
  <si>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</si>
  <si>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</si>
  <si>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</si>
  <si>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</si>
  <si>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</si>
  <si>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</si>
  <si>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</si>
  <si>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</si>
  <si>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</si>
  <si>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</si>
  <si>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</si>
  <si>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</si>
  <si>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</si>
  <si>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</si>
  <si>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</si>
  <si>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</si>
  <si>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</si>
  <si>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</si>
  <si>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</si>
  <si>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</si>
  <si>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</si>
  <si>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</si>
  <si>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</si>
  <si>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</si>
  <si>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</si>
  <si>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</si>
  <si>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</si>
  <si>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</si>
  <si>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</si>
  <si>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</si>
  <si>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</si>
  <si>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</si>
  <si>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</si>
  <si>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</si>
  <si>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</si>
  <si>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</si>
  <si>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</si>
  <si>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</si>
  <si>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</si>
  <si>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</si>
  <si>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</si>
  <si>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</si>
  <si>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</si>
  <si>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</si>
  <si>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</si>
  <si>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</si>
  <si>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</si>
  <si>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</si>
  <si>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</si>
  <si>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</si>
  <si>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</si>
  <si>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</si>
  <si>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</si>
  <si>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</si>
  <si>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</si>
  <si>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</si>
  <si>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</si>
  <si>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</si>
  <si>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</si>
  <si>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</si>
  <si>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</si>
  <si>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</si>
  <si>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</si>
  <si>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</si>
  <si>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</si>
  <si>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</si>
  <si>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</si>
  <si>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</si>
  <si>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</si>
  <si>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</si>
  <si>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</si>
  <si>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</si>
  <si>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</si>
  <si>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</si>
  <si>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</si>
  <si>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</si>
  <si>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</si>
  <si>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</si>
  <si>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</si>
  <si>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</si>
  <si>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</si>
  <si>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</si>
  <si>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</si>
  <si>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</si>
  <si>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</si>
  <si>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</si>
  <si>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</si>
  <si>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</si>
  <si>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</si>
  <si>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</si>
  <si>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</si>
  <si>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</si>
  <si>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</si>
  <si>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</si>
  <si>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</si>
  <si>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</si>
  <si>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</si>
  <si>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</si>
  <si>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</si>
  <si>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</si>
  <si>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</si>
  <si>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</si>
  <si>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</si>
  <si>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</si>
  <si>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</si>
  <si>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</si>
  <si>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</si>
  <si>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</si>
  <si>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</si>
  <si>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</si>
  <si>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</si>
  <si>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</si>
  <si>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</si>
  <si>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</si>
  <si>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</si>
  <si>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</si>
  <si>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</si>
  <si>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</si>
  <si>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</si>
  <si>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</si>
  <si>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</si>
  <si>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</si>
  <si>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</si>
  <si>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</si>
  <si>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</si>
  <si>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</si>
  <si>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</si>
  <si>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</si>
  <si>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</si>
  <si>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</si>
  <si>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</si>
  <si>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</si>
  <si>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</si>
  <si>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</si>
  <si>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</si>
  <si>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</si>
  <si>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</si>
  <si>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</si>
  <si>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</si>
  <si>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</si>
  <si>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</si>
  <si>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</si>
  <si>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</si>
  <si>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</si>
  <si>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</si>
  <si>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</si>
  <si>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</si>
  <si>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</si>
  <si>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</si>
  <si>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</si>
  <si>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</si>
  <si>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</si>
  <si>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</si>
  <si>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</si>
  <si>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</si>
  <si>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</si>
  <si>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</si>
  <si>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</si>
  <si>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</si>
  <si>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</si>
  <si>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</si>
  <si>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</si>
  <si>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</si>
  <si>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</si>
  <si>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</si>
  <si>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</si>
  <si>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</si>
  <si>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</si>
  <si>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</si>
  <si>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</si>
  <si>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</si>
  <si>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</si>
  <si>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</si>
  <si>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</si>
  <si>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</si>
  <si>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</si>
  <si>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</si>
  <si>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</si>
  <si>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</si>
  <si>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</si>
  <si>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</si>
  <si>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</si>
  <si>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</si>
  <si>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</si>
  <si>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</si>
  <si>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</si>
  <si>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</si>
  <si>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</si>
  <si>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</si>
  <si>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</si>
  <si>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</si>
  <si>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</si>
  <si>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</si>
  <si>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</si>
  <si>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</si>
  <si>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</si>
  <si>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</si>
  <si>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</si>
  <si>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</si>
  <si>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</si>
  <si>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</si>
  <si>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</si>
  <si>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</si>
  <si>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</si>
  <si>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</si>
  <si>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</si>
  <si>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</si>
  <si>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</si>
  <si>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</si>
  <si>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</si>
  <si>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</si>
  <si>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</si>
  <si>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</si>
  <si>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</si>
  <si>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</si>
  <si>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</si>
  <si>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</si>
  <si>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</si>
  <si>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</si>
  <si>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</si>
  <si>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</si>
  <si>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</si>
  <si>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</si>
  <si>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</si>
  <si>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</si>
  <si>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</si>
  <si>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</si>
  <si>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</si>
  <si>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</si>
  <si>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</si>
  <si>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</si>
  <si>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</si>
  <si>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</si>
  <si>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</si>
  <si>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</si>
  <si>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</si>
  <si>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</si>
  <si>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</si>
  <si>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</si>
  <si>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</si>
  <si>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</si>
  <si>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</si>
  <si>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</si>
  <si>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</si>
  <si>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</si>
  <si>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</si>
  <si>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</si>
  <si>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</si>
  <si>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</si>
  <si>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</si>
  <si>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</si>
  <si>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</si>
  <si>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</si>
  <si>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</si>
  <si>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</si>
  <si>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</si>
  <si>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</si>
  <si>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</si>
  <si>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</si>
  <si>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</si>
  <si>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</si>
  <si>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</si>
  <si>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</si>
  <si>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</si>
  <si>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</si>
  <si>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</si>
  <si>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</si>
  <si>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</si>
  <si>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</si>
  <si>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</si>
  <si>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</si>
  <si>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</si>
  <si>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</si>
  <si>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</si>
  <si>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</si>
  <si>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</si>
  <si>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</si>
  <si>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</si>
  <si>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</si>
  <si>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</si>
  <si>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</si>
  <si>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</si>
  <si>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</si>
  <si>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</si>
  <si>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</si>
  <si>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</si>
  <si>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</si>
  <si>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</si>
  <si>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</si>
  <si>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</si>
  <si>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</si>
  <si>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</si>
  <si>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</si>
  <si>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</si>
  <si>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</si>
  <si>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</si>
  <si>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</si>
  <si>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</si>
  <si>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</si>
  <si>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</si>
  <si>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</si>
  <si>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</si>
  <si>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</si>
  <si>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</si>
  <si>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</si>
  <si>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</si>
  <si>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</si>
  <si>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</si>
  <si>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</si>
  <si>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</si>
  <si>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</si>
  <si>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</si>
  <si>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</si>
  <si>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</si>
  <si>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</si>
  <si>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</si>
  <si>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</si>
  <si>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</si>
  <si>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</si>
  <si>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</si>
  <si>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</si>
  <si>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</si>
  <si>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</si>
  <si>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</si>
  <si>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</si>
  <si>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</si>
  <si>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</si>
  <si>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</si>
  <si>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</si>
  <si>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</si>
  <si>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</si>
  <si>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</si>
  <si>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</si>
  <si>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</si>
  <si>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</si>
  <si>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</si>
  <si>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</si>
  <si>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</si>
  <si>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</si>
  <si>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</si>
  <si>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</si>
  <si>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</si>
  <si>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</si>
  <si>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</si>
  <si>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</si>
  <si>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</si>
  <si>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</si>
  <si>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</si>
  <si>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</si>
  <si>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</si>
  <si>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</si>
  <si>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</si>
  <si>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</si>
  <si>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</si>
  <si>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</si>
  <si>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</si>
  <si>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</si>
  <si>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</si>
  <si>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</si>
  <si>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</si>
  <si>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</si>
  <si>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</si>
  <si>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</si>
  <si>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</si>
  <si>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</si>
  <si>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</si>
  <si>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</si>
  <si>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</si>
  <si>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</si>
  <si>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</si>
  <si>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</si>
  <si>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</si>
  <si>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</si>
  <si>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</si>
  <si>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</si>
  <si>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</si>
  <si>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</si>
  <si>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</si>
  <si>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</si>
  <si>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</si>
  <si>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</si>
  <si>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</si>
  <si>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</si>
  <si>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</si>
  <si>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</si>
  <si>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</si>
  <si>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</si>
  <si>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</si>
  <si>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</si>
  <si>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</si>
  <si>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</si>
  <si>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</si>
  <si>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</si>
  <si>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</si>
  <si>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</si>
  <si>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</si>
  <si>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</si>
  <si>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</si>
  <si>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</si>
  <si>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</si>
  <si>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</si>
  <si>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</si>
  <si>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</si>
  <si>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</si>
  <si>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</si>
  <si>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</si>
  <si>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</si>
  <si>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</si>
  <si>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</si>
  <si>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</si>
  <si>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</si>
  <si>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</si>
  <si>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</si>
  <si>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</si>
  <si>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</si>
  <si>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</si>
  <si>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</si>
  <si>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</si>
  <si>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</si>
  <si>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</si>
  <si>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</si>
  <si>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</si>
  <si>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</si>
  <si>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</si>
  <si>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</si>
  <si>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</si>
  <si>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</si>
  <si>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</si>
  <si>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</si>
  <si>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</si>
  <si>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</si>
  <si>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</si>
  <si>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</si>
  <si>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</si>
  <si>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</si>
  <si>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</si>
  <si>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</si>
  <si>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</si>
  <si>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</si>
  <si>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</si>
  <si>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</si>
  <si>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</si>
  <si>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</si>
  <si>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</si>
  <si>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</si>
  <si>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</si>
  <si>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</si>
  <si>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</si>
  <si>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</si>
  <si>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</si>
  <si>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</si>
  <si>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</si>
  <si>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</si>
  <si>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</si>
  <si>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</si>
  <si>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</si>
  <si>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</si>
  <si>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</si>
  <si>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</si>
  <si>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</si>
  <si>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</si>
  <si>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</si>
  <si>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</si>
  <si>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</si>
  <si>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</si>
  <si>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</si>
  <si>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</si>
  <si>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</si>
  <si>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</si>
  <si>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</si>
  <si>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</si>
  <si>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</si>
  <si>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</si>
  <si>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</si>
  <si>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</si>
  <si>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</si>
  <si>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</si>
  <si>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</si>
  <si>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</si>
  <si>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</si>
  <si>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</si>
  <si>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</si>
  <si>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</si>
  <si>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</si>
  <si>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</si>
  <si>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</si>
  <si>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</si>
  <si>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</si>
  <si>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</si>
  <si>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</si>
  <si>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</si>
  <si>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</si>
  <si>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</si>
  <si>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</si>
  <si>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</si>
  <si>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</si>
  <si>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</si>
  <si>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</si>
  <si>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</si>
  <si>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</si>
  <si>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</si>
  <si>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</si>
  <si>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</si>
  <si>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</si>
  <si>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</si>
  <si>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</si>
  <si>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</si>
  <si>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</si>
  <si>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</si>
  <si>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</si>
  <si>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</si>
  <si>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</si>
  <si>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</si>
  <si>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</si>
  <si>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</si>
  <si>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</si>
  <si>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</si>
  <si>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</si>
  <si>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</si>
  <si>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</si>
  <si>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</si>
  <si>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</si>
  <si>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</si>
  <si>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</si>
  <si>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</si>
  <si>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</si>
  <si>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</si>
  <si>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</si>
  <si>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</si>
  <si>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</si>
  <si>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</si>
  <si>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</si>
  <si>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</si>
  <si>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</si>
  <si>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</si>
  <si>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</si>
  <si>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</si>
  <si>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</si>
  <si>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</si>
  <si>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</si>
  <si>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</si>
  <si>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</si>
  <si>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</si>
  <si>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</si>
  <si>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</si>
  <si>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</si>
  <si>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</si>
  <si>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</si>
  <si>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</si>
  <si>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</si>
  <si>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</si>
  <si>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</si>
  <si>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</si>
  <si>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</si>
  <si>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</si>
  <si>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</si>
  <si>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</si>
  <si>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</si>
  <si>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</si>
  <si>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</si>
  <si>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</si>
  <si>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</si>
  <si>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</si>
  <si>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</si>
  <si>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</si>
  <si>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</si>
  <si>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</si>
  <si>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</si>
  <si>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</si>
  <si>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</si>
  <si>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</si>
  <si>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</si>
  <si>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</si>
  <si>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</si>
  <si>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</si>
  <si>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</si>
  <si>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</si>
  <si>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</si>
  <si>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</si>
  <si>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</si>
  <si>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</si>
  <si>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</si>
  <si>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</si>
  <si>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</si>
  <si>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</si>
  <si>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</si>
  <si>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</si>
  <si>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</si>
  <si>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</si>
  <si>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</si>
  <si>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</si>
  <si>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</si>
  <si>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</si>
  <si>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</si>
  <si>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</si>
  <si>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</si>
  <si>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</si>
  <si>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</si>
  <si>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</si>
  <si>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</si>
  <si>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</si>
  <si>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</si>
  <si>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</si>
  <si>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</si>
  <si>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</si>
  <si>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</si>
  <si>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</si>
  <si>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</si>
  <si>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</si>
  <si>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</si>
  <si>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</si>
  <si>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</si>
  <si>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</si>
  <si>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</si>
  <si>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</si>
  <si>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</si>
  <si>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</si>
  <si>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</si>
  <si>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</si>
  <si>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</si>
  <si>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</si>
  <si>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</si>
  <si>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</si>
  <si>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</si>
  <si>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</si>
  <si>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</si>
  <si>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</si>
  <si>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</si>
  <si>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</si>
  <si>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</si>
  <si>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</si>
  <si>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</si>
  <si>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</si>
  <si>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</si>
  <si>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</si>
  <si>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</si>
  <si>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</si>
  <si>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</si>
  <si>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</si>
  <si>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</si>
  <si>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</si>
  <si>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</si>
  <si>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</si>
  <si>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</si>
  <si>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</si>
  <si>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</si>
  <si>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</si>
  <si>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</si>
  <si>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</si>
  <si>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</si>
  <si>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</si>
  <si>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</si>
  <si>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</si>
  <si>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</si>
  <si>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</si>
  <si>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</si>
  <si>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</si>
  <si>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</si>
  <si>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</si>
  <si>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</si>
  <si>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</si>
  <si>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</si>
  <si>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</si>
  <si>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</si>
  <si>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</si>
  <si>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</si>
  <si>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</si>
  <si>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</si>
  <si>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</si>
  <si>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</si>
  <si>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</si>
  <si>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</si>
  <si>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</si>
  <si>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</si>
  <si>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</si>
  <si>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</si>
  <si>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</si>
  <si>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</si>
  <si>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</si>
  <si>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</si>
  <si>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</si>
  <si>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</si>
  <si>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</si>
  <si>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</si>
  <si>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</si>
  <si>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</si>
  <si>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</si>
  <si>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</si>
  <si>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</si>
  <si>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</si>
  <si>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</si>
  <si>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</si>
  <si>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</si>
  <si>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</si>
  <si>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</si>
  <si>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</si>
  <si>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</si>
  <si>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</si>
  <si>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</si>
  <si>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</si>
  <si>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</si>
  <si>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</si>
  <si>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</si>
  <si>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</si>
  <si>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</si>
  <si>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</si>
  <si>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</si>
  <si>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</si>
  <si>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</si>
  <si>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</si>
  <si>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</si>
  <si>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</si>
  <si>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</si>
  <si>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</si>
  <si>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</si>
  <si>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</si>
  <si>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</si>
  <si>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</si>
  <si>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</si>
  <si>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</si>
  <si>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</si>
  <si>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</si>
  <si>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</si>
  <si>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</si>
  <si>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</si>
  <si>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</si>
  <si>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</si>
  <si>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</si>
  <si>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</si>
  <si>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</si>
  <si>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</si>
  <si>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</si>
  <si>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</si>
  <si>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</si>
  <si>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</si>
  <si>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</si>
  <si>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</si>
  <si>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</si>
  <si>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</si>
  <si>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</si>
  <si>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</si>
  <si>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</si>
  <si>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</si>
  <si>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</si>
  <si>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</si>
  <si>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</si>
  <si>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</si>
  <si>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</si>
  <si>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</si>
  <si>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</si>
  <si>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</si>
  <si>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</si>
  <si>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</si>
  <si>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</si>
  <si>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</si>
  <si>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</si>
  <si>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</si>
  <si>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</si>
  <si>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</si>
  <si>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</si>
  <si>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</si>
  <si>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</si>
  <si>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</si>
  <si>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</si>
  <si>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</si>
  <si>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</si>
  <si>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</si>
  <si>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</si>
  <si>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</si>
  <si>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</si>
  <si>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</si>
  <si>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</si>
  <si>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</si>
  <si>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</si>
  <si>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</si>
  <si>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</si>
  <si>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</si>
  <si>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</si>
  <si>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</si>
  <si>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</si>
  <si>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</si>
  <si>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</si>
  <si>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</si>
  <si>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</si>
  <si>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</si>
  <si>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</si>
  <si>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</si>
  <si>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</si>
  <si>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</si>
  <si>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</si>
  <si>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</si>
  <si>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</si>
  <si>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</si>
  <si>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</si>
  <si>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</si>
  <si>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</si>
  <si>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</si>
  <si>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</si>
  <si>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</si>
  <si>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</si>
  <si>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</si>
  <si>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</si>
  <si>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</si>
  <si>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</si>
  <si>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</si>
  <si>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</si>
  <si>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</si>
  <si>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</si>
  <si>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</si>
  <si>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</si>
  <si>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</si>
  <si>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</si>
  <si>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</si>
  <si>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</si>
  <si>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</si>
  <si>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</si>
  <si>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</si>
  <si>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</si>
  <si>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</si>
  <si>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</si>
  <si>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</si>
  <si>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</si>
  <si>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</si>
  <si>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</si>
  <si>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</si>
  <si>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</si>
  <si>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</si>
  <si>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</si>
  <si>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</si>
  <si>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</si>
  <si>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</si>
  <si>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</si>
  <si>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</si>
  <si>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</si>
  <si>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</si>
  <si>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</si>
  <si>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</si>
  <si>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</si>
  <si>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</si>
  <si>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</si>
  <si>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</si>
  <si>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</si>
  <si>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</si>
  <si>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</si>
  <si>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</si>
  <si>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</si>
  <si>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</si>
  <si>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</si>
  <si>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</si>
  <si>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</si>
  <si>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</si>
  <si>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</si>
  <si>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</si>
  <si>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</si>
  <si>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</si>
  <si>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</si>
  <si>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</si>
  <si>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</si>
  <si>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</si>
  <si>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</si>
  <si>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</si>
  <si>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</si>
  <si>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</si>
  <si>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</si>
  <si>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</si>
  <si>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</si>
  <si>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</si>
  <si>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</si>
  <si>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</si>
  <si>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</si>
  <si>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</si>
  <si>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</si>
  <si>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</si>
  <si>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</si>
  <si>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</si>
  <si>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</si>
  <si>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</si>
  <si>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</si>
  <si>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</si>
  <si>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</si>
  <si>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</si>
  <si>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</si>
  <si>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</si>
  <si>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</si>
  <si>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</si>
  <si>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</si>
  <si>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</si>
  <si>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</si>
  <si>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</si>
  <si>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</si>
  <si>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</si>
  <si>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</si>
  <si>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</si>
  <si>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</si>
  <si>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</si>
  <si>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</si>
  <si>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</si>
  <si>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</si>
  <si>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</si>
  <si>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</si>
  <si>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</si>
  <si>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</si>
  <si>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</si>
  <si>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</si>
  <si>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</si>
  <si>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</si>
  <si>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</si>
  <si>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</si>
  <si>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</si>
  <si>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</si>
  <si>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</si>
  <si>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</si>
  <si>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</si>
  <si>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</si>
  <si>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</si>
  <si>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</si>
  <si>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</si>
  <si>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</si>
  <si>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</si>
  <si>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</si>
  <si>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</si>
  <si>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</si>
  <si>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</si>
  <si>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</si>
  <si>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</si>
  <si>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</si>
  <si>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</si>
  <si>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</si>
  <si>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</si>
  <si>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</si>
  <si>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</si>
  <si>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</si>
  <si>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</si>
  <si>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</si>
  <si>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</si>
  <si>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</si>
  <si>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</si>
  <si>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</si>
  <si>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</si>
  <si>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</si>
  <si>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</si>
  <si>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</si>
  <si>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</si>
  <si>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</si>
  <si>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</si>
  <si>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</si>
  <si>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</si>
  <si>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</si>
  <si>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</si>
  <si>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</si>
  <si>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</si>
  <si>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</si>
  <si>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</si>
  <si>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</si>
  <si>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</si>
  <si>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</si>
  <si>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</si>
  <si>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</si>
  <si>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</si>
  <si>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</si>
  <si>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</si>
  <si>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</si>
  <si>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</si>
  <si>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</si>
  <si>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</si>
  <si>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</si>
  <si>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</si>
  <si>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</si>
  <si>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</si>
  <si>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</si>
  <si>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</si>
  <si>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</si>
  <si>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</si>
  <si>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</si>
  <si>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</si>
  <si>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</si>
  <si>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</si>
  <si>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</si>
  <si>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</si>
  <si>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</si>
  <si>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</si>
  <si>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</si>
  <si>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</si>
  <si>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</si>
  <si>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</si>
  <si>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</si>
  <si>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</si>
  <si>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</si>
  <si>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</si>
  <si>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</si>
  <si>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</si>
  <si>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</si>
  <si>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</si>
  <si>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</si>
  <si>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</si>
  <si>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</si>
  <si>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</si>
  <si>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</si>
  <si>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</si>
  <si>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</si>
  <si>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</si>
  <si>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</si>
  <si>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</si>
  <si>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</si>
  <si>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</si>
  <si>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</si>
  <si>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</si>
  <si>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</si>
  <si>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</si>
  <si>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</si>
  <si>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</si>
  <si>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</si>
  <si>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</si>
  <si>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</si>
  <si>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</si>
  <si>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</si>
  <si>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</si>
  <si>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</si>
  <si>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</si>
  <si>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</si>
  <si>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</si>
  <si>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</si>
  <si>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</si>
  <si>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</si>
  <si>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</si>
  <si>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</si>
  <si>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</si>
  <si>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</si>
  <si>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</si>
  <si>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</si>
  <si>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</si>
  <si>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</si>
  <si>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</si>
  <si>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</si>
  <si>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</si>
  <si>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</si>
  <si>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</si>
  <si>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</si>
  <si>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</si>
  <si>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</si>
  <si>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</si>
  <si>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</si>
  <si>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</si>
  <si>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</si>
  <si>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</si>
  <si>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</si>
  <si>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</si>
  <si>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</si>
  <si>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</si>
  <si>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</si>
  <si>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</si>
  <si>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</si>
  <si>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</si>
  <si>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</si>
  <si>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</si>
  <si>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</si>
  <si>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</si>
  <si>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</si>
  <si>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</si>
  <si>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</si>
  <si>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</si>
  <si>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</si>
  <si>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</si>
  <si>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</si>
  <si>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</si>
  <si>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</si>
  <si>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</si>
  <si>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</si>
  <si>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</si>
  <si>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</si>
  <si>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</si>
  <si>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</si>
  <si>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</si>
  <si>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</si>
  <si>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</si>
  <si>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</si>
  <si>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</si>
  <si>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</si>
  <si>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</si>
  <si>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</si>
  <si>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</si>
  <si>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</si>
  <si>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</si>
  <si>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</si>
  <si>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</si>
  <si>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</si>
  <si>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</si>
  <si>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</si>
  <si>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</si>
  <si>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</si>
  <si>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</si>
  <si>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</si>
  <si>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</si>
  <si>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</si>
  <si>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</si>
  <si>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</si>
  <si>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</si>
  <si>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</si>
  <si>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</si>
  <si>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</si>
  <si>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</si>
  <si>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</si>
  <si>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</si>
  <si>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</si>
  <si>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</si>
  <si>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</si>
  <si>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</si>
  <si>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</si>
  <si>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</si>
  <si>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</si>
  <si>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</si>
  <si>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</si>
  <si>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</si>
  <si>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</si>
  <si>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</si>
  <si>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</si>
  <si>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</si>
  <si>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</si>
  <si>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</si>
  <si>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</si>
  <si>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</si>
  <si>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</si>
  <si>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</si>
  <si>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</si>
  <si>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</si>
  <si>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</si>
  <si>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</si>
  <si>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</si>
  <si>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</si>
  <si>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</si>
  <si>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</si>
  <si>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</si>
  <si>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</si>
  <si>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</si>
  <si>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</si>
  <si>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</si>
  <si>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</si>
  <si>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</si>
  <si>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</si>
  <si>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</si>
  <si>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</si>
  <si>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</si>
  <si>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</si>
  <si>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</si>
  <si>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</si>
  <si>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</si>
  <si>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</si>
  <si>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</si>
  <si>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</si>
  <si>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</si>
  <si>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</si>
  <si>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</si>
  <si>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</si>
  <si>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</si>
  <si>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</si>
  <si>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</si>
  <si>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</si>
  <si>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</si>
  <si>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</si>
  <si>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</si>
  <si>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</si>
  <si>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</si>
  <si>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</si>
  <si>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</si>
  <si>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</si>
  <si>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</si>
  <si>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</si>
  <si>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</si>
  <si>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</si>
  <si>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</si>
  <si>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</si>
  <si>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</si>
  <si>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</si>
  <si>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</si>
  <si>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</si>
  <si>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</si>
  <si>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</si>
  <si>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</si>
  <si>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</si>
  <si>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</si>
  <si>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</si>
  <si>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</si>
  <si>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</si>
  <si>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</si>
  <si>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</si>
  <si>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</si>
  <si>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</si>
  <si>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</si>
  <si>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</si>
  <si>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</si>
  <si>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</si>
  <si>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</si>
  <si>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</si>
  <si>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</si>
  <si>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</si>
  <si>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</si>
  <si>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</si>
  <si>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</si>
  <si>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</si>
  <si>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</si>
  <si>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</si>
  <si>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</si>
  <si>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</si>
  <si>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</si>
  <si>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</si>
  <si>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</si>
  <si>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</si>
  <si>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</si>
  <si>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</si>
  <si>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</si>
  <si>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</si>
  <si>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</si>
  <si>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</si>
  <si>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</si>
  <si>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</si>
  <si>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</si>
  <si>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</si>
  <si>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</si>
  <si>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</si>
  <si>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</si>
  <si>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</si>
  <si>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</si>
  <si>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</si>
  <si>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</si>
  <si>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</si>
  <si>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</si>
  <si>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</si>
  <si>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</si>
  <si>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</si>
  <si>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</si>
  <si>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</si>
  <si>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</si>
  <si>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</si>
  <si>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</si>
  <si>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</si>
  <si>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</si>
  <si>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</si>
  <si>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</si>
  <si>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</si>
  <si>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</si>
  <si>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</si>
  <si>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</si>
  <si>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</si>
  <si>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</si>
  <si>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</si>
  <si>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</si>
  <si>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</si>
  <si>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</si>
  <si>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</si>
  <si>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</si>
  <si>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</si>
  <si>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</si>
  <si>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</si>
  <si>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</si>
  <si>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</si>
  <si>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</si>
  <si>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</si>
  <si>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</si>
  <si>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</si>
  <si>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</si>
  <si>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</si>
  <si>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</si>
  <si>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</si>
  <si>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</si>
  <si>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</si>
  <si>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</si>
  <si>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</si>
  <si>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</si>
  <si>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</si>
  <si>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</si>
  <si>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</si>
  <si>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</si>
  <si>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</si>
  <si>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</si>
  <si>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</si>
  <si>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</si>
  <si>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</si>
  <si>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</si>
  <si>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</si>
  <si>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</si>
  <si>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</si>
  <si>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</si>
  <si>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</si>
  <si>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</si>
  <si>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</si>
  <si>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</si>
  <si>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</si>
  <si>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</si>
  <si>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</si>
  <si>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</si>
  <si>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</si>
  <si>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</si>
  <si>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</si>
  <si>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</si>
  <si>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</si>
  <si>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</si>
  <si>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</si>
  <si>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</si>
  <si>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</si>
  <si>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</si>
  <si>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</si>
  <si>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</si>
  <si>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</si>
  <si>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</si>
  <si>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</si>
  <si>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</si>
  <si>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</si>
  <si>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</si>
  <si>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</si>
  <si>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</si>
  <si>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</si>
  <si>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</si>
  <si>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</si>
  <si>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</si>
  <si>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</si>
  <si>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</si>
  <si>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</si>
  <si>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</si>
  <si>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</si>
  <si>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</si>
  <si>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</si>
  <si>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</si>
  <si>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</si>
  <si>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</si>
  <si>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</si>
  <si>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</si>
  <si>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</si>
  <si>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</si>
  <si>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</si>
  <si>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</si>
  <si>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</si>
  <si>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</si>
  <si>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</si>
  <si>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</si>
  <si>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</si>
  <si>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</si>
  <si>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</si>
  <si>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</si>
  <si>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</si>
  <si>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</si>
  <si>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</si>
  <si>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</si>
  <si>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</si>
  <si>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</si>
  <si>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</si>
  <si>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</si>
  <si>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</si>
  <si>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</si>
  <si>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</si>
  <si>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</si>
  <si>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</si>
  <si>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</si>
  <si>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</si>
  <si>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</si>
  <si>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</si>
  <si>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</si>
  <si>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</si>
  <si>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</si>
  <si>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</si>
  <si>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</si>
  <si>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</si>
  <si>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</si>
  <si>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</si>
  <si>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</si>
  <si>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</si>
  <si>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</si>
  <si>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</si>
  <si>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</si>
  <si>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</si>
  <si>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</si>
  <si>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</si>
  <si>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</si>
  <si>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</si>
  <si>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</si>
  <si>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</si>
  <si>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</si>
  <si>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</si>
  <si>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</si>
  <si>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</si>
  <si>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</si>
  <si>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</si>
  <si>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</si>
  <si>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</si>
  <si>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</si>
  <si>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</si>
  <si>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</si>
  <si>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</si>
  <si>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</si>
  <si>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</si>
  <si>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</si>
  <si>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</si>
  <si>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</si>
  <si>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</si>
  <si>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</si>
  <si>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</si>
  <si>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</si>
  <si>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</si>
  <si>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</si>
  <si>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</si>
  <si>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</si>
  <si>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</si>
  <si>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</si>
  <si>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</si>
  <si>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</si>
  <si>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</si>
  <si>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</si>
  <si>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</si>
  <si>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</si>
  <si>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</si>
  <si>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</si>
  <si>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</si>
  <si>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</si>
  <si>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</si>
  <si>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</si>
  <si>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</si>
  <si>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</si>
  <si>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</si>
  <si>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</si>
  <si>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</si>
  <si>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</si>
  <si>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</si>
  <si>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</si>
  <si>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</si>
  <si>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</si>
  <si>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</si>
  <si>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</si>
  <si>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</si>
  <si>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</si>
  <si>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</si>
  <si>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</si>
  <si>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</si>
  <si>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</si>
  <si>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</si>
  <si>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</si>
  <si>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</si>
  <si>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</si>
  <si>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</si>
  <si>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</si>
  <si>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</si>
  <si>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</si>
  <si>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</si>
  <si>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</si>
  <si>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</si>
  <si>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</si>
  <si>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</si>
  <si>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</si>
  <si>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</si>
  <si>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</si>
  <si>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</si>
  <si>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</si>
  <si>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</si>
  <si>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</si>
  <si>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</si>
  <si>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</si>
  <si>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</si>
  <si>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</si>
  <si>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</si>
  <si>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</si>
  <si>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</si>
  <si>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</si>
  <si>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</si>
  <si>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</si>
  <si>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</si>
  <si>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</si>
  <si>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</si>
  <si>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</si>
  <si>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</si>
  <si>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</si>
  <si>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</si>
  <si>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</si>
  <si>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</si>
  <si>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</si>
  <si>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</si>
  <si>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</si>
  <si>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</si>
  <si>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</si>
  <si>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</si>
  <si>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</si>
  <si>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</si>
  <si>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</si>
  <si>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</si>
  <si>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</si>
  <si>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</si>
  <si>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</si>
  <si>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</si>
  <si>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</si>
  <si>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</si>
  <si>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</si>
  <si>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</si>
  <si>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</si>
  <si>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</si>
  <si>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</si>
  <si>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</si>
  <si>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</si>
  <si>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</si>
  <si>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</si>
  <si>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</si>
  <si>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</si>
  <si>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</si>
  <si>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</si>
  <si>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</si>
  <si>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</si>
  <si>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</si>
  <si>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</si>
  <si>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</si>
  <si>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</si>
  <si>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</si>
  <si>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</si>
  <si>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</si>
  <si>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</si>
  <si>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</si>
  <si>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</si>
  <si>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</si>
  <si>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</si>
  <si>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</si>
  <si>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</si>
  <si>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</si>
  <si>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</si>
  <si>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</si>
  <si>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</si>
  <si>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</si>
  <si>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</si>
  <si>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</si>
  <si>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</si>
  <si>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</si>
  <si>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</si>
  <si>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</si>
  <si>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</si>
  <si>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</si>
  <si>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</si>
  <si>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</si>
  <si>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</si>
  <si>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</si>
  <si>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</si>
  <si>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</si>
  <si>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</si>
  <si>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</si>
  <si>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</si>
  <si>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</si>
  <si>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</si>
  <si>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</si>
  <si>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</si>
  <si>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</si>
  <si>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</si>
  <si>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</si>
  <si>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</si>
  <si>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</si>
  <si>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</si>
  <si>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</si>
  <si>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</si>
  <si>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</si>
  <si>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</si>
  <si>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</si>
  <si>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</si>
  <si>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</si>
  <si>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</si>
  <si>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</si>
  <si>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</si>
  <si>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</si>
  <si>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</si>
  <si>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</si>
  <si>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</si>
  <si>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</si>
  <si>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</si>
  <si>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</si>
  <si>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</si>
  <si>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</si>
  <si>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</si>
  <si>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</si>
  <si>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</si>
  <si>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</si>
  <si>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</si>
  <si>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</si>
  <si>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</si>
  <si>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</si>
  <si>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</si>
  <si>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</si>
  <si>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</si>
  <si>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</si>
  <si>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</si>
  <si>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</si>
  <si>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</si>
  <si>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</si>
  <si>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</si>
  <si>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</si>
  <si>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</si>
  <si>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</si>
  <si>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</si>
  <si>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</si>
  <si>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</si>
  <si>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</si>
  <si>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</si>
  <si>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</si>
  <si>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</si>
  <si>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</si>
  <si>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</si>
  <si>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</si>
  <si>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</si>
  <si>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</si>
  <si>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</si>
  <si>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</si>
  <si>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</si>
  <si>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</si>
  <si>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</si>
  <si>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</si>
  <si>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</si>
  <si>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</si>
  <si>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</si>
  <si>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</si>
  <si>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</si>
  <si>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</si>
  <si>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</si>
  <si>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</si>
  <si>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</si>
  <si>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</si>
  <si>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</si>
  <si>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</si>
  <si>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</si>
  <si>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</si>
  <si>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</si>
  <si>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</si>
  <si>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</si>
  <si>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</si>
  <si>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</si>
  <si>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</si>
  <si>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</si>
  <si>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</si>
  <si>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</si>
  <si>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</si>
  <si>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</si>
  <si>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</si>
  <si>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</si>
  <si>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</si>
  <si>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</si>
  <si>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</si>
  <si>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</si>
  <si>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</si>
  <si>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</si>
  <si>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</si>
  <si>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</si>
  <si>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</si>
  <si>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</si>
  <si>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</si>
  <si>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</si>
  <si>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</si>
  <si>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</si>
  <si>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</si>
  <si>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</si>
  <si>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</si>
  <si>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</si>
  <si>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</si>
  <si>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</si>
  <si>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</si>
  <si>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</si>
  <si>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</si>
  <si>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</si>
  <si>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</si>
  <si>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</si>
  <si>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</si>
  <si>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</si>
  <si>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</si>
  <si>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</si>
  <si>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</si>
  <si>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</si>
  <si>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</si>
  <si>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</si>
  <si>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</si>
  <si>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</si>
  <si>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</si>
  <si>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</si>
  <si>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</si>
  <si>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</si>
  <si>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</si>
  <si>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</si>
  <si>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</si>
  <si>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</si>
  <si>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</si>
  <si>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</si>
  <si>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</si>
  <si>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</si>
  <si>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</si>
  <si>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</si>
  <si>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</si>
  <si>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</si>
  <si>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</si>
  <si>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</si>
  <si>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</si>
  <si>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</si>
  <si>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</si>
  <si>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</si>
  <si>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</si>
  <si>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</si>
  <si>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</si>
  <si>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</si>
  <si>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</si>
  <si>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</si>
  <si>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</si>
  <si>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</si>
  <si>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</si>
  <si>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</si>
  <si>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</si>
  <si>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</si>
  <si>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</si>
  <si>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</si>
  <si>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</si>
  <si>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</si>
  <si>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</si>
  <si>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</si>
  <si>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</si>
  <si>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</si>
  <si>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</si>
  <si>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</si>
  <si>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</si>
  <si>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</si>
  <si>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</si>
  <si>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</si>
  <si>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</si>
  <si>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</si>
  <si>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</si>
  <si>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</si>
  <si>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</si>
  <si>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</si>
  <si>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</si>
  <si>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</si>
  <si>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</si>
  <si>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</si>
  <si>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</si>
  <si>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</si>
  <si>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</si>
  <si>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</si>
  <si>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</si>
  <si>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</si>
  <si>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</si>
  <si>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</si>
  <si>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</si>
  <si>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</si>
  <si>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</si>
  <si>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</si>
  <si>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</si>
  <si>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</si>
  <si>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</si>
  <si>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</si>
  <si>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</si>
  <si>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</si>
  <si>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</si>
  <si>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</si>
  <si>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</si>
  <si>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</si>
  <si>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</si>
  <si>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</si>
  <si>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</si>
  <si>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</si>
  <si>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</si>
  <si>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</si>
  <si>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</si>
  <si>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</si>
  <si>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</si>
  <si>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</si>
  <si>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</si>
  <si>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</si>
  <si>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</si>
  <si>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</si>
  <si>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</si>
  <si>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</si>
  <si>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</si>
  <si>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</si>
  <si>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</si>
  <si>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</si>
  <si>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</si>
  <si>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</si>
  <si>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</si>
  <si>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</si>
  <si>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</si>
  <si>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</si>
  <si>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</si>
  <si>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</si>
  <si>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</si>
  <si>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</si>
  <si>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</si>
  <si>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</si>
  <si>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</si>
  <si>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</si>
  <si>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</si>
  <si>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</si>
  <si>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</si>
  <si>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</si>
  <si>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</si>
  <si>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</si>
  <si>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</si>
  <si>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</si>
  <si>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</si>
  <si>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</si>
  <si>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</si>
  <si>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</si>
  <si>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</si>
  <si>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</si>
  <si>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</si>
  <si>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</si>
  <si>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</si>
  <si>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</si>
  <si>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</si>
  <si>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</si>
  <si>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</si>
  <si>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</si>
  <si>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</si>
  <si>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</si>
  <si>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</si>
  <si>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</si>
  <si>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</si>
  <si>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</si>
  <si>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</si>
  <si>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</si>
  <si>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</si>
  <si>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</si>
  <si>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</si>
  <si>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</si>
  <si>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</si>
  <si>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</si>
  <si>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</si>
  <si>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</si>
  <si>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</si>
  <si>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</si>
  <si>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</si>
  <si>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</si>
  <si>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</si>
  <si>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</si>
  <si>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</si>
  <si>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</si>
  <si>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</si>
  <si>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</si>
  <si>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</si>
  <si>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</si>
  <si>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</si>
  <si>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</si>
  <si>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</si>
  <si>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</si>
  <si>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</si>
  <si>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</si>
  <si>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</si>
  <si>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</si>
  <si>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</si>
  <si>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</si>
  <si>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</si>
  <si>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</si>
  <si>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</si>
  <si>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</si>
  <si>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</si>
  <si>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</si>
  <si>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</si>
  <si>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</si>
  <si>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</si>
  <si>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</si>
  <si>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</si>
  <si>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</si>
  <si>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</si>
  <si>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</si>
  <si>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</si>
  <si>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</si>
  <si>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</si>
  <si>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</si>
  <si>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</si>
  <si>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</si>
  <si>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</si>
  <si>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</si>
  <si>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</si>
  <si>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</si>
  <si>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</si>
  <si>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</si>
  <si>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</si>
  <si>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</si>
  <si>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</si>
  <si>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</si>
  <si>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</si>
  <si>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</si>
  <si>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</si>
  <si>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</si>
  <si>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</si>
  <si>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</si>
  <si>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</si>
  <si>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</si>
  <si>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</si>
  <si>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</si>
  <si>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</si>
  <si>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</si>
  <si>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</si>
  <si>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</si>
  <si>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</si>
  <si>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</si>
  <si>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</si>
  <si>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</si>
  <si>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</si>
  <si>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</si>
  <si>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</si>
  <si>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</si>
  <si>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</si>
  <si>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</si>
  <si>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</si>
  <si>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</si>
  <si>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</si>
  <si>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</si>
  <si>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</si>
  <si>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</si>
  <si>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</si>
  <si>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</si>
  <si>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</si>
  <si>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</si>
  <si>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</si>
  <si>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</si>
  <si>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</si>
  <si>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</si>
  <si>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</si>
  <si>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</si>
  <si>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</si>
  <si>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</si>
  <si>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</si>
  <si>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</si>
  <si>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</si>
  <si>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</si>
  <si>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</si>
  <si>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</si>
  <si>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</si>
  <si>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</si>
  <si>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</si>
  <si>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</si>
  <si>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</si>
  <si>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</si>
  <si>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</si>
  <si>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</si>
  <si>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</si>
  <si>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</si>
  <si>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</si>
  <si>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</si>
  <si>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</si>
  <si>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</si>
  <si>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</si>
  <si>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</si>
  <si>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</si>
  <si>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</si>
  <si>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</si>
  <si>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</si>
  <si>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</si>
  <si>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</si>
  <si>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</si>
  <si>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</si>
  <si>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</si>
  <si>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</si>
  <si>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</si>
  <si>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</si>
  <si>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</si>
  <si>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</si>
  <si>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</si>
  <si>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</si>
  <si>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</si>
  <si>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</si>
  <si>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</si>
  <si>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</si>
  <si>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</si>
  <si>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</si>
  <si>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</si>
  <si>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</si>
  <si>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</si>
  <si>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</si>
  <si>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</si>
  <si>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</si>
  <si>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</si>
  <si>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</si>
  <si>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</si>
  <si>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</si>
  <si>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</si>
  <si>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</si>
  <si>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</si>
  <si>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</si>
  <si>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</si>
  <si>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</si>
  <si>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</si>
  <si>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</si>
  <si>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</si>
  <si>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</si>
  <si>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</si>
  <si>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</si>
  <si>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</si>
  <si>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</si>
  <si>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</si>
  <si>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</si>
  <si>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</si>
  <si>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</si>
  <si>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</si>
  <si>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</si>
  <si>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</si>
  <si>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</si>
  <si>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</si>
  <si>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</si>
  <si>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</si>
  <si>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</si>
  <si>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</si>
  <si>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</si>
  <si>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</si>
  <si>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</si>
  <si>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</si>
  <si>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</si>
  <si>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</si>
  <si>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</si>
  <si>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</si>
  <si>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</si>
  <si>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</si>
  <si>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</si>
  <si>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</si>
  <si>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</si>
  <si>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</si>
  <si>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</si>
  <si>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</si>
  <si>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</si>
  <si>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</si>
  <si>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</si>
  <si>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</si>
  <si>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</si>
  <si>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</si>
  <si>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</si>
  <si>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</si>
  <si>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</si>
  <si>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</si>
  <si>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</si>
  <si>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</si>
  <si>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</si>
  <si>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</si>
  <si>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</si>
  <si>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</si>
  <si>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</si>
  <si>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</si>
  <si>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</si>
  <si>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</si>
  <si>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</si>
  <si>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</si>
  <si>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</si>
  <si>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</si>
  <si>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</si>
  <si>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</si>
  <si>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</si>
  <si>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</si>
  <si>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</si>
  <si>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</si>
  <si>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</si>
  <si>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</si>
  <si>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</si>
  <si>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</si>
  <si>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</si>
  <si>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</si>
  <si>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</si>
  <si>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</si>
  <si>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</si>
  <si>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</si>
  <si>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</si>
  <si>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</si>
  <si>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</si>
  <si>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</si>
  <si>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</si>
  <si>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</si>
  <si>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</si>
  <si>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</si>
  <si>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</si>
  <si>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</si>
  <si>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</si>
  <si>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</si>
  <si>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</si>
  <si>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</si>
  <si>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</si>
  <si>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</si>
  <si>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</si>
  <si>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</si>
  <si>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</si>
  <si>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</si>
  <si>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</si>
  <si>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</si>
  <si>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</si>
  <si>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</si>
  <si>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</si>
  <si>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</si>
  <si>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</si>
  <si>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</si>
  <si>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</si>
  <si>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</si>
  <si>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</si>
  <si>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</si>
  <si>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</si>
  <si>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</si>
  <si>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</si>
  <si>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</si>
  <si>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</si>
  <si>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</si>
  <si>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</si>
  <si>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</si>
  <si>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</si>
  <si>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</si>
  <si>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</si>
  <si>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</si>
  <si>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</si>
  <si>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</si>
  <si>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</si>
  <si>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</si>
  <si>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</si>
  <si>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</si>
  <si>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</si>
  <si>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</si>
  <si>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</si>
  <si>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</si>
  <si>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</si>
  <si>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</si>
  <si>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</si>
  <si>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</si>
  <si>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</si>
  <si>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</si>
  <si>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</si>
  <si>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</si>
  <si>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</si>
  <si>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</si>
  <si>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</si>
  <si>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</si>
  <si>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</si>
  <si>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</si>
  <si>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</si>
  <si>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</si>
  <si>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</si>
  <si>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</si>
  <si>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</si>
  <si>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</si>
  <si>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</si>
  <si>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</si>
  <si>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</si>
  <si>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</si>
  <si>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</si>
  <si>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</si>
  <si>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</si>
  <si>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</si>
  <si>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</si>
  <si>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</si>
  <si>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</si>
  <si>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</si>
  <si>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</si>
  <si>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</si>
  <si>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</si>
  <si>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</si>
  <si>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</si>
  <si>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</si>
  <si>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</si>
  <si>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</si>
  <si>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</si>
  <si>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</si>
  <si>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</si>
  <si>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</si>
  <si>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</si>
  <si>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</si>
  <si>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</si>
  <si>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</si>
  <si>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</si>
  <si>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</si>
  <si>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</si>
  <si>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</si>
  <si>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</si>
  <si>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</si>
  <si>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</si>
  <si>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</si>
  <si>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</si>
  <si>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</si>
  <si>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</si>
  <si>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</si>
  <si>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</si>
  <si>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</si>
  <si>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</si>
  <si>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</si>
  <si>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</si>
  <si>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</si>
  <si>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</si>
  <si>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</si>
  <si>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</si>
  <si>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</si>
  <si>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</si>
  <si>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</si>
  <si>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</si>
  <si>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</si>
  <si>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</si>
  <si>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</si>
  <si>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</si>
  <si>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</si>
  <si>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</si>
  <si>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</si>
  <si>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</si>
  <si>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</si>
  <si>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</si>
  <si>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</si>
  <si>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</si>
  <si>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</si>
  <si>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</si>
  <si>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</si>
  <si>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</si>
  <si>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</si>
  <si>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</si>
  <si>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</si>
  <si>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</si>
  <si>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</si>
  <si>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</si>
  <si>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</si>
  <si>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</si>
  <si>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</si>
  <si>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</si>
  <si>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</si>
  <si>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</si>
  <si>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</si>
  <si>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</si>
  <si>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</si>
  <si>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</si>
  <si>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</si>
  <si>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</si>
  <si>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</si>
  <si>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</si>
  <si>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</si>
  <si>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</si>
  <si>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</si>
  <si>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</si>
  <si>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</si>
  <si>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</si>
  <si>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</si>
  <si>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</si>
  <si>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</si>
  <si>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</si>
  <si>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</si>
  <si>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</si>
  <si>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</si>
  <si>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</si>
  <si>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</si>
  <si>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</si>
  <si>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</si>
  <si>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</si>
  <si>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</si>
  <si>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</si>
  <si>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</si>
  <si>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</si>
  <si>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</si>
  <si>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</si>
  <si>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</si>
  <si>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</si>
  <si>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</si>
  <si>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</si>
  <si>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</si>
  <si>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</si>
  <si>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</si>
  <si>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</si>
  <si>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</si>
  <si>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</si>
  <si>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</si>
  <si>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</si>
  <si>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</si>
  <si>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</si>
  <si>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</si>
  <si>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</si>
  <si>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</si>
  <si>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</si>
  <si>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</si>
  <si>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</si>
  <si>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</si>
  <si>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</si>
  <si>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</si>
  <si>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</si>
  <si>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</si>
  <si>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</si>
  <si>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</si>
  <si>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</si>
  <si>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</si>
  <si>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</si>
  <si>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</si>
  <si>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</si>
  <si>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</si>
  <si>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</si>
  <si>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</si>
  <si>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</si>
  <si>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</si>
  <si>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</si>
  <si>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</si>
  <si>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</si>
  <si>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</si>
  <si>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</si>
  <si>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</si>
  <si>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</si>
  <si>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</si>
  <si>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</si>
  <si>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</si>
  <si>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</si>
  <si>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</si>
  <si>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</si>
  <si>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</si>
  <si>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</si>
  <si>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</si>
  <si>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</si>
  <si>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</si>
  <si>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</si>
  <si>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</si>
  <si>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</si>
  <si>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</si>
  <si>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</si>
  <si>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</si>
  <si>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</si>
  <si>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</si>
  <si>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</si>
  <si>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</si>
  <si>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</si>
  <si>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</si>
  <si>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</si>
  <si>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</si>
  <si>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</si>
  <si>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</si>
  <si>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</si>
  <si>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</si>
  <si>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</si>
  <si>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</si>
  <si>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</si>
  <si>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</si>
  <si>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</si>
  <si>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</si>
  <si>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</si>
  <si>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</si>
  <si>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</si>
  <si>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</si>
  <si>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</si>
  <si>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</si>
  <si>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</si>
  <si>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</si>
  <si>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</si>
  <si>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</si>
  <si>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</si>
  <si>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</si>
  <si>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</si>
  <si>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</si>
  <si>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</si>
  <si>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</si>
  <si>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</si>
  <si>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</si>
  <si>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</si>
  <si>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</si>
  <si>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</si>
  <si>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</si>
  <si>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</si>
  <si>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</si>
  <si>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</si>
  <si>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</si>
  <si>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</si>
  <si>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</si>
  <si>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</si>
  <si>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</si>
  <si>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</si>
  <si>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</si>
  <si>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</si>
  <si>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</si>
  <si>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</si>
  <si>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</si>
  <si>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</si>
  <si>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</si>
  <si>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</si>
  <si>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</si>
  <si>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</si>
  <si>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</si>
  <si>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</si>
  <si>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</si>
  <si>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</si>
  <si>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</si>
  <si>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</si>
  <si>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</si>
  <si>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</si>
  <si>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</si>
  <si>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</si>
  <si>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</si>
  <si>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</si>
  <si>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</si>
  <si>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</si>
  <si>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</si>
  <si>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</si>
  <si>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</si>
  <si>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</si>
  <si>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</si>
  <si>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</si>
  <si>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</si>
  <si>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</si>
  <si>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</si>
  <si>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</si>
  <si>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</si>
  <si>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</si>
  <si>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</si>
  <si>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</si>
  <si>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</si>
  <si>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</si>
  <si>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</si>
  <si>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</si>
  <si>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</si>
  <si>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</si>
  <si>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</si>
  <si>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</si>
  <si>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</si>
  <si>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</si>
  <si>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</si>
  <si>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</si>
  <si>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</si>
  <si>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</si>
  <si>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</si>
  <si>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</si>
  <si>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</si>
  <si>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</si>
  <si>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</si>
  <si>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</si>
  <si>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</si>
  <si>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</si>
  <si>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</si>
  <si>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</si>
  <si>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</si>
  <si>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</si>
  <si>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</si>
  <si>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</si>
  <si>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</si>
  <si>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</si>
  <si>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</si>
  <si>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</si>
  <si>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</si>
  <si>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</si>
  <si>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</si>
  <si>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</si>
  <si>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</si>
  <si>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</si>
  <si>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</si>
  <si>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</si>
  <si>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</si>
  <si>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</si>
  <si>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</si>
  <si>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</si>
  <si>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</si>
  <si>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</si>
  <si>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</si>
  <si>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</si>
  <si>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</si>
  <si>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</si>
  <si>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</si>
  <si>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</si>
  <si>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</si>
  <si>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</si>
  <si>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</si>
  <si>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</si>
  <si>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</si>
  <si>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</si>
  <si>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</si>
  <si>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</si>
  <si>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</si>
  <si>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</si>
  <si>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</si>
  <si>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</si>
  <si>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</si>
  <si>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</si>
  <si>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</si>
  <si>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</si>
  <si>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</si>
  <si>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</si>
  <si>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</si>
  <si>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</si>
  <si>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</si>
  <si>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</si>
  <si>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</si>
  <si>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</si>
  <si>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</si>
  <si>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</si>
  <si>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</si>
  <si>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</si>
  <si>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</si>
  <si>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</si>
  <si>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</si>
  <si>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</si>
  <si>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</si>
  <si>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</si>
  <si>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</si>
  <si>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</si>
  <si>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</si>
  <si>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</si>
  <si>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</si>
  <si>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</si>
  <si>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</si>
  <si>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</si>
  <si>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</si>
  <si>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</si>
  <si>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</si>
  <si>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</si>
  <si>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</si>
  <si>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</si>
  <si>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</si>
  <si>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</si>
  <si>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</si>
  <si>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</si>
  <si>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</si>
  <si>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</si>
  <si>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</si>
  <si>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</si>
  <si>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</si>
  <si>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</si>
  <si>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</si>
  <si>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</si>
  <si>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</si>
  <si>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</si>
  <si>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</si>
  <si>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</si>
  <si>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</si>
  <si>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</si>
  <si>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</si>
  <si>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</si>
  <si>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</si>
  <si>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</si>
  <si>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</si>
  <si>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</si>
  <si>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</si>
  <si>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</si>
  <si>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</si>
  <si>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</si>
  <si>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</si>
  <si>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</si>
  <si>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</si>
  <si>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</si>
  <si>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</si>
  <si>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</si>
  <si>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</si>
  <si>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</si>
  <si>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</si>
  <si>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</si>
  <si>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</si>
  <si>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</si>
  <si>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</si>
  <si>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</si>
  <si>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</si>
  <si>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</si>
  <si>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</si>
  <si>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</si>
  <si>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</si>
  <si>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</si>
  <si>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</si>
  <si>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</si>
  <si>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</si>
  <si>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</si>
  <si>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</si>
  <si>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</si>
  <si>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</si>
  <si>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</si>
  <si>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</si>
  <si>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</si>
  <si>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</si>
  <si>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</si>
  <si>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</si>
  <si>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</si>
  <si>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</si>
  <si>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</si>
  <si>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</si>
  <si>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</si>
  <si>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</si>
  <si>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</si>
  <si>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</si>
  <si>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</si>
  <si>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</si>
  <si>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</si>
  <si>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</si>
  <si>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</si>
  <si>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</si>
  <si>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</si>
  <si>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</si>
  <si>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</si>
  <si>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</si>
  <si>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</si>
  <si>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</si>
  <si>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</si>
  <si>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</si>
  <si>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</si>
  <si>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</si>
  <si>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</si>
  <si>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</si>
  <si>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</si>
  <si>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</si>
  <si>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</si>
  <si>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</si>
  <si>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</si>
  <si>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</si>
  <si>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</si>
  <si>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</si>
  <si>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</si>
  <si>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</si>
  <si>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</si>
  <si>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</si>
  <si>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</si>
  <si>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</si>
  <si>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</si>
  <si>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</si>
  <si>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</si>
  <si>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</si>
  <si>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</si>
  <si>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</si>
  <si>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</si>
  <si>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</si>
  <si>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</si>
  <si>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</si>
  <si>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</si>
  <si>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</si>
  <si>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</si>
  <si>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</si>
  <si>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</si>
  <si>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</si>
  <si>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</si>
  <si>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</si>
  <si>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</si>
  <si>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</si>
  <si>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</si>
  <si>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</si>
  <si>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</si>
  <si>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</si>
  <si>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</si>
  <si>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</si>
  <si>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</si>
  <si>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</si>
  <si>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</si>
  <si>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</si>
  <si>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</si>
  <si>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</si>
  <si>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</si>
  <si>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</si>
  <si>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</si>
  <si>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</si>
  <si>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</si>
  <si>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</si>
  <si>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</si>
  <si>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</si>
  <si>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</si>
  <si>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</si>
  <si>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</si>
  <si>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</si>
  <si>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</si>
  <si>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</si>
  <si>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</si>
  <si>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</si>
  <si>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</si>
  <si>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</si>
  <si>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</si>
  <si>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</si>
  <si>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</si>
  <si>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</si>
  <si>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</si>
  <si>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</si>
  <si>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</si>
  <si>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</si>
  <si>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</si>
  <si>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</si>
  <si>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</si>
  <si>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</si>
  <si>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</si>
  <si>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</si>
  <si>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</si>
  <si>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</si>
  <si>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</si>
  <si>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</si>
  <si>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</si>
  <si>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</si>
  <si>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</si>
  <si>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</si>
  <si>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</si>
  <si>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</si>
  <si>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</si>
  <si>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</si>
  <si>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</si>
  <si>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</si>
  <si>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</si>
  <si>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</si>
  <si>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</si>
  <si>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</si>
  <si>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</si>
  <si>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</si>
  <si>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</si>
  <si>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</si>
  <si>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</si>
  <si>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</si>
  <si>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</si>
  <si>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</si>
  <si>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</si>
  <si>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</si>
  <si>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</si>
  <si>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</si>
  <si>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</si>
  <si>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</si>
  <si>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</si>
  <si>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</si>
  <si>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</si>
  <si>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</si>
  <si>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</si>
  <si>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</si>
  <si>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</si>
  <si>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</si>
  <si>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</si>
  <si>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</si>
  <si>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</si>
  <si>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</si>
  <si>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</si>
  <si>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</si>
  <si>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</si>
  <si>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</si>
  <si>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</si>
  <si>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</si>
  <si>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</si>
  <si>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</si>
  <si>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</si>
  <si>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</si>
  <si>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</si>
  <si>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</si>
  <si>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</si>
  <si>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</si>
  <si>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</si>
  <si>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</si>
  <si>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</si>
  <si>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</si>
  <si>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</si>
  <si>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</si>
  <si>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</si>
  <si>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</si>
  <si>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</si>
  <si>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</si>
  <si>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</si>
  <si>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</si>
  <si>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</si>
  <si>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</si>
  <si>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</si>
  <si>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</si>
  <si>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</si>
  <si>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</si>
  <si>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</si>
  <si>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</si>
  <si>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</si>
  <si>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</si>
  <si>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</si>
  <si>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</si>
  <si>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</si>
  <si>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</si>
  <si>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</si>
  <si>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</si>
  <si>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</si>
  <si>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</si>
  <si>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</si>
  <si>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</si>
  <si>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</si>
  <si>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</si>
  <si>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</si>
  <si>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</si>
  <si>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</si>
  <si>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</si>
  <si>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</si>
  <si>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</si>
  <si>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</si>
  <si>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</si>
  <si>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</si>
  <si>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</si>
  <si>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</si>
  <si>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</si>
  <si>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</si>
  <si>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</si>
  <si>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</si>
  <si>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</si>
  <si>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</si>
  <si>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</si>
  <si>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</si>
  <si>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</si>
  <si>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</si>
  <si>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</si>
  <si>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</si>
  <si>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</si>
  <si>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</si>
  <si>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</si>
  <si>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</si>
  <si>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</si>
  <si>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</si>
  <si>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</si>
  <si>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</si>
  <si>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</si>
  <si>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</si>
  <si>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</si>
  <si>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</si>
  <si>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</si>
  <si>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</si>
  <si>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</si>
  <si>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</si>
  <si>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</si>
  <si>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</si>
  <si>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</si>
  <si>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</si>
  <si>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</si>
  <si>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</si>
  <si>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</si>
  <si>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</si>
  <si>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</si>
  <si>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</si>
  <si>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</si>
  <si>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</si>
  <si>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</si>
  <si>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</si>
  <si>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</si>
  <si>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</si>
  <si>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</si>
  <si>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</si>
  <si>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</si>
  <si>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</si>
  <si>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</si>
  <si>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</si>
  <si>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</si>
  <si>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</si>
  <si>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</si>
  <si>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</si>
  <si>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</si>
  <si>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</si>
  <si>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</si>
  <si>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</si>
  <si>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</si>
  <si>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</si>
  <si>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</si>
  <si>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</si>
  <si>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</si>
  <si>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</si>
  <si>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</si>
  <si>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</si>
  <si>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</si>
  <si>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</si>
  <si>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</si>
  <si>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</si>
  <si>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</si>
  <si>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</si>
  <si>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</si>
  <si>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</si>
  <si>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</si>
  <si>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</si>
  <si>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</si>
  <si>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</si>
  <si>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</si>
  <si>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</si>
  <si>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</si>
  <si>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</si>
  <si>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</si>
  <si>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</si>
  <si>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</si>
  <si>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</si>
  <si>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</si>
  <si>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</si>
  <si>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</si>
  <si>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</si>
  <si>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</si>
  <si>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</si>
  <si>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</si>
  <si>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</si>
  <si>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</si>
  <si>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</si>
  <si>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</si>
  <si>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</si>
  <si>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</si>
  <si>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</si>
  <si>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</si>
  <si>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</si>
  <si>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</si>
  <si>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</si>
  <si>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</si>
  <si>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</si>
  <si>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</si>
  <si>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</si>
  <si>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</si>
  <si>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</si>
  <si>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</si>
  <si>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</si>
  <si>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</si>
  <si>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</si>
  <si>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</si>
  <si>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</si>
  <si>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</si>
  <si>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</si>
  <si>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</si>
  <si>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</si>
  <si>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</si>
  <si>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</si>
  <si>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</si>
  <si>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</si>
  <si>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</si>
  <si>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</si>
  <si>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</si>
  <si>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</si>
  <si>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</si>
  <si>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</si>
  <si>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</si>
  <si>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</si>
  <si>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</si>
  <si>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</si>
  <si>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</si>
  <si>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</si>
  <si>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</si>
  <si>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</si>
  <si>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</si>
  <si>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</si>
  <si>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</si>
  <si>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</si>
  <si>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</si>
  <si>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</si>
  <si>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</si>
  <si>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</si>
  <si>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</si>
  <si>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</si>
  <si>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</si>
  <si>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</si>
  <si>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</si>
  <si>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</si>
  <si>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</si>
  <si>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</si>
  <si>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</si>
  <si>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</si>
  <si>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</si>
  <si>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</si>
  <si>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</si>
  <si>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</si>
  <si>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</si>
  <si>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</si>
  <si>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</si>
  <si>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</si>
  <si>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</si>
  <si>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</si>
  <si>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</si>
  <si>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</si>
  <si>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</si>
  <si>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</si>
  <si>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</si>
  <si>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</si>
  <si>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</si>
  <si>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</si>
  <si>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</si>
  <si>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</si>
  <si>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</si>
  <si>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</si>
  <si>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</si>
  <si>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</si>
  <si>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</si>
  <si>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</si>
  <si>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</si>
  <si>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</si>
  <si>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</si>
  <si>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</si>
  <si>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</si>
  <si>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</si>
  <si>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</si>
  <si>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</si>
  <si>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</si>
  <si>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</si>
  <si>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</si>
  <si>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</si>
  <si>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</si>
  <si>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</si>
  <si>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</si>
  <si>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</si>
  <si>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</si>
  <si>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</si>
  <si>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</si>
  <si>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</si>
  <si>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</si>
  <si>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</si>
  <si>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</si>
  <si>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</si>
  <si>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</si>
  <si>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</si>
  <si>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</si>
  <si>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</si>
  <si>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</si>
  <si>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</si>
  <si>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</si>
  <si>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</si>
  <si>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</si>
  <si>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</si>
  <si>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</si>
  <si>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</si>
  <si>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</si>
  <si>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</si>
  <si>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</si>
  <si>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</si>
  <si>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</si>
  <si>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</si>
  <si>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</si>
  <si>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</si>
  <si>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</si>
  <si>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</si>
  <si>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</si>
  <si>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</si>
  <si>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</si>
  <si>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</si>
  <si>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</si>
  <si>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</si>
  <si>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</si>
  <si>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</si>
  <si>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</si>
  <si>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</si>
  <si>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</si>
  <si>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</si>
  <si>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</si>
  <si>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</si>
  <si>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</si>
  <si>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</si>
  <si>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</si>
  <si>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</si>
  <si>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</si>
  <si>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</si>
  <si>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</si>
  <si>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</si>
  <si>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</si>
  <si>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</si>
  <si>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</si>
  <si>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</si>
  <si>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</si>
  <si>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</si>
  <si>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</si>
  <si>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</si>
  <si>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</si>
  <si>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</si>
  <si>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</si>
  <si>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</si>
  <si>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</si>
  <si>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</si>
  <si>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</si>
  <si>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</si>
  <si>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</si>
  <si>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</si>
  <si>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</si>
  <si>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</si>
  <si>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</si>
  <si>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</si>
  <si>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</si>
  <si>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</si>
  <si>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</si>
  <si>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</si>
  <si>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</si>
  <si>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</si>
  <si>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</si>
  <si>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</si>
  <si>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</si>
  <si>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</si>
  <si>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</si>
  <si>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</si>
  <si>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</si>
  <si>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</si>
  <si>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</si>
  <si>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</si>
  <si>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</si>
  <si>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</si>
  <si>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</si>
  <si>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</si>
  <si>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</si>
  <si>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</si>
  <si>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</si>
  <si>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</si>
  <si>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</si>
  <si>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</si>
  <si>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</si>
  <si>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</si>
  <si>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</si>
  <si>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</si>
  <si>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</si>
  <si>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</si>
  <si>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</si>
  <si>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</si>
  <si>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</si>
  <si>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</si>
  <si>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</si>
  <si>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</si>
  <si>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</si>
  <si>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</si>
  <si>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</si>
  <si>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</si>
  <si>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</si>
  <si>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</si>
  <si>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</si>
  <si>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</si>
  <si>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</si>
  <si>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</si>
  <si>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</si>
  <si>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</si>
  <si>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</si>
  <si>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</si>
  <si>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</si>
  <si>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</si>
  <si>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</si>
  <si>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</si>
  <si>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</si>
  <si>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</si>
  <si>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</si>
  <si>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</si>
  <si>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</si>
  <si>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</si>
  <si>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</si>
  <si>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</si>
  <si>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</si>
  <si>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</si>
  <si>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</si>
  <si>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</si>
  <si>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</si>
  <si>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</si>
  <si>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</si>
  <si>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</si>
  <si>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</si>
  <si>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</si>
  <si>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</si>
  <si>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</si>
  <si>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</si>
  <si>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</si>
  <si>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</si>
  <si>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</si>
  <si>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</si>
  <si>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</si>
  <si>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</si>
  <si>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</si>
  <si>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</si>
  <si>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</si>
  <si>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</si>
  <si>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</si>
  <si>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</si>
  <si>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</si>
  <si>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</si>
  <si>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</si>
  <si>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</si>
  <si>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</si>
  <si>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</si>
  <si>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</si>
  <si>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</si>
  <si>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</si>
  <si>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</si>
  <si>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</si>
  <si>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</si>
  <si>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</si>
  <si>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</si>
  <si>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</si>
  <si>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</si>
  <si>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</si>
  <si>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</si>
  <si>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</si>
  <si>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</si>
  <si>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</si>
  <si>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</si>
  <si>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</si>
  <si>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</si>
  <si>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</si>
  <si>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</si>
  <si>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</si>
  <si>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</si>
  <si>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</si>
  <si>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</si>
  <si>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</si>
  <si>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</si>
  <si>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</si>
  <si>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</si>
  <si>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</si>
  <si>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</si>
  <si>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</si>
  <si>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</si>
  <si>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</si>
  <si>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</si>
  <si>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</si>
  <si>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</si>
  <si>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</si>
  <si>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</si>
  <si>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</si>
  <si>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</si>
  <si>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</si>
  <si>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</si>
  <si>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</si>
  <si>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</si>
  <si>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</si>
  <si>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</si>
  <si>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</si>
  <si>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</si>
  <si>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</si>
  <si>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</si>
  <si>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</si>
  <si>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</si>
  <si>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</si>
  <si>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</si>
  <si>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</si>
  <si>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</si>
  <si>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</si>
  <si>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</si>
  <si>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</si>
  <si>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</si>
  <si>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</si>
  <si>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</si>
  <si>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</si>
  <si>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</si>
  <si>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</si>
  <si>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</si>
  <si>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</si>
  <si>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</si>
  <si>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</si>
  <si>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</si>
  <si>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</si>
  <si>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</si>
  <si>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</si>
  <si>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</si>
  <si>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</si>
  <si>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</si>
  <si>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</si>
  <si>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</si>
  <si>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</si>
  <si>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</si>
  <si>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</si>
  <si>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</si>
  <si>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</si>
  <si>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</si>
  <si>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</si>
  <si>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</si>
  <si>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</si>
  <si>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</si>
  <si>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</si>
  <si>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</si>
  <si>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</si>
  <si>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</si>
  <si>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</si>
  <si>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</si>
  <si>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</si>
  <si>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</si>
  <si>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</si>
  <si>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</si>
  <si>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</si>
  <si>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</si>
  <si>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</si>
  <si>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</si>
  <si>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</si>
  <si>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</si>
  <si>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</si>
  <si>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</si>
  <si>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</si>
  <si>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</si>
  <si>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</si>
  <si>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</si>
  <si>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</si>
  <si>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</si>
  <si>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</si>
  <si>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</si>
  <si>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</si>
  <si>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</si>
  <si>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</si>
  <si>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</si>
  <si>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</si>
  <si>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</si>
  <si>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</si>
  <si>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</si>
  <si>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</si>
  <si>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</si>
  <si>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</si>
  <si>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</si>
  <si>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</si>
  <si>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</si>
  <si>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</si>
  <si>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</si>
  <si>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</si>
  <si>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</si>
  <si>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</si>
  <si>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</si>
  <si>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</si>
  <si>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</si>
  <si>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</si>
  <si>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</si>
  <si>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</si>
  <si>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</si>
  <si>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</si>
  <si>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</si>
  <si>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</si>
  <si>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</si>
  <si>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</si>
  <si>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</si>
  <si>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</si>
  <si>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</si>
  <si>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</si>
  <si>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</si>
  <si>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</si>
  <si>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</si>
  <si>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</si>
  <si>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</si>
  <si>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</si>
  <si>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</si>
  <si>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</si>
  <si>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</si>
  <si>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</si>
  <si>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</si>
  <si>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</si>
  <si>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</si>
  <si>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</si>
  <si>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</si>
  <si>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</si>
  <si>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</si>
  <si>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</si>
  <si>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</si>
  <si>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</si>
  <si>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</si>
  <si>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</si>
  <si>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</si>
  <si>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</si>
  <si>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</si>
  <si>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</si>
  <si>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</si>
  <si>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</si>
  <si>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</si>
  <si>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</si>
  <si>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</si>
  <si>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</si>
  <si>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</si>
  <si>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</si>
  <si>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</si>
  <si>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</si>
  <si>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</si>
  <si>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</si>
  <si>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</si>
  <si>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</si>
  <si>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</si>
  <si>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</si>
  <si>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</si>
  <si>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</si>
  <si>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</si>
  <si>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</si>
  <si>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</si>
  <si>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</si>
  <si>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</si>
  <si>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</si>
  <si>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</si>
  <si>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</si>
  <si>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</si>
  <si>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</si>
  <si>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</si>
  <si>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</si>
  <si>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</si>
  <si>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</si>
  <si>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</si>
  <si>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</si>
  <si>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</si>
  <si>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</si>
  <si>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</si>
  <si>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</si>
  <si>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</si>
  <si>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</si>
  <si>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</si>
  <si>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</si>
  <si>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</si>
  <si>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</si>
  <si>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</si>
  <si>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</si>
  <si>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</si>
  <si>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</si>
  <si>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</si>
  <si>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</si>
  <si>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</si>
  <si>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</si>
  <si>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</si>
  <si>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</si>
  <si>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</si>
  <si>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</si>
  <si>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</si>
  <si>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</si>
  <si>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</si>
  <si>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</si>
  <si>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</si>
  <si>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</si>
  <si>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</si>
  <si>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</si>
  <si>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</si>
  <si>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</si>
  <si>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</si>
  <si>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</si>
  <si>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</si>
  <si>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</si>
  <si>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</si>
  <si>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</si>
  <si>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</si>
  <si>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</si>
  <si>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</si>
  <si>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</si>
  <si>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</si>
  <si>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</si>
  <si>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</si>
  <si>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</si>
  <si>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</si>
  <si>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</si>
  <si>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</si>
  <si>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</si>
  <si>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</si>
  <si>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</si>
  <si>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</si>
  <si>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</si>
  <si>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</si>
  <si>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</si>
  <si>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</si>
  <si>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</si>
  <si>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</si>
  <si>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</si>
  <si>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</si>
  <si>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</si>
  <si>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</si>
  <si>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</si>
  <si>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</si>
  <si>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</si>
  <si>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</si>
  <si>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</si>
  <si>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</si>
  <si>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</si>
  <si>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</si>
  <si>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</si>
  <si>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</si>
  <si>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</si>
  <si>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</si>
  <si>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</si>
  <si>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</si>
  <si>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</si>
  <si>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</si>
  <si>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</si>
  <si>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</si>
  <si>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</si>
  <si>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</si>
  <si>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</si>
  <si>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</si>
  <si>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</si>
  <si>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</si>
  <si>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</si>
  <si>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</si>
  <si>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</si>
  <si>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</si>
  <si>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</si>
  <si>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</si>
  <si>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</si>
  <si>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</si>
  <si>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</si>
  <si>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</si>
  <si>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</si>
  <si>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</si>
  <si>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</si>
  <si>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</si>
  <si>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</si>
  <si>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</si>
  <si>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</si>
  <si>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</si>
  <si>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</si>
  <si>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</si>
  <si>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</si>
  <si>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</si>
  <si>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</si>
  <si>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</si>
  <si>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</si>
  <si>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</si>
  <si>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</si>
  <si>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</si>
  <si>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</si>
  <si>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</si>
  <si>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</si>
  <si>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</si>
  <si>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</si>
  <si>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</si>
  <si>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</si>
  <si>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</si>
  <si>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</si>
  <si>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</si>
  <si>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</si>
  <si>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</si>
  <si>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</si>
  <si>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</si>
  <si>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</si>
  <si>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</si>
  <si>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</si>
  <si>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</si>
  <si>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</si>
  <si>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</si>
  <si>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</si>
  <si>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</si>
  <si>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</si>
  <si>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</si>
  <si>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</si>
  <si>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</si>
  <si>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</si>
  <si>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</si>
  <si>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</si>
  <si>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</si>
  <si>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</si>
  <si>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</si>
  <si>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</si>
  <si>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</si>
  <si>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</si>
  <si>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</si>
  <si>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</si>
  <si>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</si>
  <si>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</si>
  <si>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</si>
  <si>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</si>
  <si>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</si>
  <si>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</si>
  <si>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</si>
  <si>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</si>
  <si>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</si>
  <si>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</si>
  <si>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</si>
  <si>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</si>
  <si>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</si>
  <si>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</si>
  <si>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</si>
  <si>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</si>
  <si>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</si>
  <si>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</si>
  <si>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</si>
  <si>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</si>
  <si>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</si>
  <si>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</si>
  <si>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</si>
  <si>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</si>
  <si>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</si>
  <si>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</si>
  <si>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</si>
  <si>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</si>
  <si>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</si>
  <si>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</si>
  <si>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</si>
  <si>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</si>
  <si>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</si>
  <si>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</si>
  <si>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</si>
  <si>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</si>
  <si>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</si>
  <si>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</si>
  <si>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</si>
  <si>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</si>
  <si>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</si>
  <si>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</si>
  <si>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</si>
  <si>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</si>
  <si>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</si>
  <si>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</si>
  <si>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</si>
  <si>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</si>
  <si>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</si>
  <si>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</si>
  <si>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</si>
  <si>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</si>
  <si>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</si>
  <si>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</si>
  <si>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</si>
  <si>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</si>
  <si>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</si>
  <si>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</si>
  <si>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</si>
  <si>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</si>
  <si>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</si>
  <si>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</si>
  <si>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</si>
  <si>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</si>
  <si>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</si>
  <si>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</si>
  <si>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</si>
  <si>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</si>
  <si>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</si>
  <si>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</si>
  <si>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</si>
  <si>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</si>
  <si>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</si>
  <si>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</si>
  <si>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</si>
  <si>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</si>
  <si>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</si>
  <si>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</si>
  <si>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</si>
  <si>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</si>
  <si>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</si>
  <si>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</si>
  <si>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</si>
  <si>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</si>
  <si>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</si>
  <si>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</si>
  <si>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</si>
  <si>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</si>
  <si>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</si>
  <si>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</si>
  <si>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</si>
  <si>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</si>
  <si>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</si>
  <si>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</si>
  <si>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</si>
  <si>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</si>
  <si>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</si>
  <si>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</si>
  <si>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</si>
  <si>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</si>
  <si>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</si>
  <si>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</si>
  <si>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</si>
  <si>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</si>
  <si>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</si>
  <si>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</si>
  <si>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</si>
  <si>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</si>
  <si>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</si>
  <si>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</si>
  <si>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</si>
  <si>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</si>
  <si>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</si>
  <si>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</si>
  <si>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</si>
  <si>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</si>
  <si>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</si>
  <si>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</si>
  <si>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</si>
  <si>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</si>
  <si>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</si>
  <si>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</si>
  <si>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</si>
  <si>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</si>
  <si>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</si>
  <si>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</si>
  <si>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</si>
  <si>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</si>
  <si>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</si>
  <si>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</si>
  <si>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</si>
  <si>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</si>
  <si>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</si>
  <si>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</si>
  <si>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</si>
  <si>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</si>
  <si>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</si>
  <si>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</si>
  <si>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</si>
  <si>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</si>
  <si>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</si>
  <si>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</si>
  <si>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</si>
  <si>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</si>
  <si>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</si>
  <si>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</si>
  <si>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</si>
  <si>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</si>
  <si>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</si>
  <si>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</si>
  <si>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</si>
  <si>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</si>
  <si>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</si>
  <si>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</si>
  <si>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</si>
  <si>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</si>
  <si>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</si>
  <si>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</si>
  <si>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</si>
  <si>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</si>
  <si>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</si>
  <si>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</si>
  <si>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</si>
  <si>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</si>
  <si>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</si>
  <si>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</si>
  <si>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</si>
  <si>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</si>
  <si>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</si>
  <si>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</si>
  <si>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</si>
  <si>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</si>
  <si>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</si>
  <si>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</si>
  <si>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</si>
  <si>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</si>
  <si>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</si>
  <si>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</si>
  <si>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</si>
  <si>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</si>
  <si>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</si>
  <si>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</si>
  <si>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</si>
  <si>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</si>
  <si>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</si>
  <si>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</si>
  <si>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</si>
  <si>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</si>
  <si>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</si>
  <si>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</si>
  <si>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</si>
  <si>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</si>
  <si>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</si>
  <si>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</si>
  <si>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</si>
  <si>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</si>
  <si>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</si>
  <si>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</si>
  <si>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</si>
  <si>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</si>
  <si>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</si>
  <si>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</si>
  <si>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</si>
  <si>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</si>
  <si>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</si>
  <si>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</si>
  <si>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</si>
  <si>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</si>
  <si>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</si>
  <si>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</si>
  <si>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</si>
  <si>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</si>
  <si>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</si>
  <si>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</si>
  <si>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</si>
  <si>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</si>
  <si>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</si>
  <si>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</si>
  <si>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</si>
  <si>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</si>
  <si>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</si>
  <si>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</si>
  <si>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</si>
  <si>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</si>
  <si>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</si>
  <si>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</si>
  <si>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</si>
  <si>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</si>
  <si>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</si>
  <si>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</si>
  <si>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</si>
  <si>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</si>
  <si>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</si>
  <si>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</si>
  <si>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</si>
  <si>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</si>
  <si>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</si>
  <si>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</si>
  <si>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</si>
  <si>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</si>
  <si>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</si>
  <si>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</si>
  <si>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</si>
  <si>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</si>
  <si>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</si>
  <si>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</si>
  <si>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</si>
  <si>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</si>
  <si>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</si>
  <si>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</si>
  <si>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</si>
  <si>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</si>
  <si>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</si>
  <si>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</si>
  <si>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</si>
  <si>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</si>
  <si>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</si>
  <si>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</si>
  <si>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</si>
  <si>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</si>
  <si>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</si>
  <si>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</si>
  <si>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</si>
  <si>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</si>
  <si>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</si>
  <si>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</si>
  <si>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</si>
  <si>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</si>
  <si>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</si>
  <si>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</si>
  <si>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</si>
  <si>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</si>
  <si>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</si>
  <si>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</si>
  <si>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</si>
  <si>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</si>
  <si>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</si>
  <si>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</si>
  <si>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</si>
  <si>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</si>
  <si>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</si>
  <si>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</si>
  <si>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</si>
  <si>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</si>
  <si>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</si>
  <si>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</si>
  <si>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</si>
  <si>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</si>
  <si>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</si>
  <si>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</si>
  <si>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</si>
  <si>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</si>
  <si>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</si>
  <si>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</si>
  <si>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</si>
  <si>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</si>
  <si>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</si>
  <si>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</si>
  <si>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</si>
  <si>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</si>
  <si>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</si>
  <si>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</si>
  <si>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</si>
  <si>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</si>
  <si>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</si>
  <si>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</si>
  <si>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</si>
  <si>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</si>
  <si>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</si>
  <si>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</si>
  <si>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</si>
  <si>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</si>
  <si>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</si>
  <si>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</si>
  <si>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</si>
  <si>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</si>
  <si>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</si>
  <si>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</si>
  <si>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</si>
  <si>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</si>
  <si>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</si>
  <si>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</si>
  <si>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</si>
  <si>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</si>
  <si>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</si>
  <si>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</si>
  <si>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</si>
  <si>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</si>
  <si>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</si>
  <si>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</si>
  <si>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</si>
  <si>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</si>
  <si>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</si>
  <si>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</si>
  <si>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</si>
  <si>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</si>
  <si>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</si>
  <si>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</si>
  <si>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</si>
  <si>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</si>
  <si>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</si>
  <si>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</si>
  <si>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</si>
  <si>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</si>
  <si>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</si>
  <si>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</si>
  <si>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</si>
  <si>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</si>
  <si>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</si>
  <si>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</si>
  <si>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</si>
  <si>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</si>
  <si>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</si>
  <si>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</si>
  <si>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</si>
  <si>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</si>
  <si>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</si>
  <si>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</si>
  <si>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</si>
  <si>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</si>
  <si>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</si>
  <si>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</si>
  <si>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</si>
  <si>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</si>
  <si>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</si>
  <si>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</si>
  <si>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</si>
  <si>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</si>
  <si>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</si>
  <si>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</si>
  <si>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</si>
  <si>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</si>
  <si>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</si>
  <si>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</si>
  <si>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</si>
  <si>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</si>
  <si>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</si>
  <si>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</si>
  <si>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</si>
  <si>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</si>
  <si>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</si>
  <si>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</si>
  <si>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</si>
  <si>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</si>
  <si>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</si>
  <si>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</si>
  <si>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</si>
  <si>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</si>
  <si>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</si>
  <si>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</si>
  <si>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</si>
  <si>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</si>
  <si>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</si>
  <si>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</si>
  <si>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</si>
  <si>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</si>
  <si>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</si>
  <si>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</si>
  <si>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</si>
  <si>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</si>
  <si>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</si>
  <si>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</si>
  <si>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</si>
  <si>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</si>
  <si>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</si>
  <si>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</si>
  <si>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</si>
  <si>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</si>
  <si>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</si>
  <si>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</si>
  <si>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</si>
  <si>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</si>
  <si>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</si>
  <si>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</si>
  <si>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</si>
  <si>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</si>
  <si>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</si>
  <si>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</si>
  <si>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</si>
  <si>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</si>
  <si>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</si>
  <si>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</si>
  <si>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</si>
  <si>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</si>
  <si>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</si>
  <si>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</si>
  <si>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</si>
  <si>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</si>
  <si>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</si>
  <si>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</si>
  <si>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</si>
  <si>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</si>
  <si>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</si>
  <si>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</si>
  <si>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</si>
  <si>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</si>
  <si>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</si>
  <si>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</si>
  <si>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</si>
  <si>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</si>
  <si>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</si>
  <si>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</si>
  <si>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</si>
  <si>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</si>
  <si>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</si>
  <si>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</si>
  <si>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</si>
  <si>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</si>
  <si>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</si>
  <si>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</si>
  <si>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</si>
  <si>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</si>
  <si>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</si>
  <si>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</si>
  <si>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</si>
  <si>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</si>
  <si>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</si>
  <si>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</si>
  <si>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</si>
  <si>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</si>
  <si>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</si>
  <si>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</si>
  <si>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</si>
  <si>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</si>
  <si>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</si>
  <si>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</si>
  <si>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</si>
  <si>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</si>
  <si>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</si>
  <si>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</si>
  <si>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</si>
  <si>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</si>
  <si>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</si>
  <si>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</si>
  <si>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</si>
  <si>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</si>
  <si>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</si>
  <si>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</si>
  <si>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</si>
  <si>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</si>
  <si>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</si>
  <si>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</si>
  <si>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</si>
  <si>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</si>
  <si>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</si>
  <si>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</si>
  <si>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</si>
  <si>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</si>
  <si>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</si>
  <si>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</si>
  <si>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</si>
  <si>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</si>
  <si>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</si>
  <si>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</si>
  <si>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</si>
  <si>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</si>
  <si>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</si>
  <si>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</si>
  <si>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</si>
  <si>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</si>
  <si>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</si>
  <si>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</si>
  <si>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</si>
  <si>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</si>
  <si>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</si>
  <si>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</si>
  <si>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</si>
  <si>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</si>
  <si>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</si>
  <si>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</si>
  <si>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</si>
  <si>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</si>
  <si>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</si>
  <si>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</si>
  <si>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</si>
  <si>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</si>
  <si>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</si>
  <si>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</si>
  <si>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</si>
  <si>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</si>
  <si>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</si>
  <si>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</si>
  <si>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</si>
  <si>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</si>
  <si>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</si>
  <si>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</si>
  <si>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</si>
  <si>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</si>
  <si>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</si>
  <si>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</si>
  <si>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</si>
  <si>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</si>
  <si>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</si>
  <si>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</si>
  <si>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</si>
  <si>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</si>
  <si>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</si>
  <si>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</si>
  <si>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</si>
  <si>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</si>
  <si>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</si>
  <si>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</si>
  <si>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</si>
  <si>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</si>
  <si>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</si>
  <si>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</si>
  <si>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</si>
  <si>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</si>
  <si>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</si>
  <si>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</si>
  <si>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</si>
  <si>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</si>
  <si>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</si>
  <si>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</si>
  <si>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</si>
  <si>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</si>
  <si>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</si>
  <si>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</si>
  <si>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</si>
  <si>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</si>
  <si>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</si>
  <si>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</si>
  <si>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</si>
  <si>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</si>
  <si>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</si>
  <si>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</si>
  <si>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</si>
  <si>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</si>
  <si>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</si>
  <si>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</si>
  <si>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</si>
  <si>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</si>
  <si>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</si>
  <si>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</si>
  <si>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</si>
  <si>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</si>
  <si>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</si>
  <si>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</si>
  <si>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</si>
  <si>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</si>
  <si>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</si>
  <si>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</si>
  <si>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</si>
  <si>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</si>
  <si>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</si>
  <si>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</si>
  <si>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</si>
  <si>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</si>
  <si>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</si>
  <si>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</si>
  <si>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</si>
  <si>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</si>
  <si>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</si>
  <si>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</si>
  <si>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</si>
  <si>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</si>
  <si>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</si>
  <si>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</si>
  <si>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</si>
  <si>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</si>
  <si>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</si>
  <si>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</si>
  <si>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</si>
  <si>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</si>
  <si>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</si>
  <si>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</si>
  <si>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</si>
  <si>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</si>
  <si>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</si>
  <si>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</si>
  <si>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</si>
  <si>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</si>
  <si>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</si>
  <si>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</si>
  <si>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</si>
  <si>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</si>
  <si>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</si>
  <si>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</si>
  <si>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</si>
  <si>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</si>
  <si>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</si>
  <si>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</si>
  <si>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</si>
  <si>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</si>
  <si>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</si>
  <si>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</si>
  <si>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</si>
  <si>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</si>
  <si>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</si>
  <si>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</si>
  <si>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</si>
  <si>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</si>
  <si>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</si>
  <si>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</si>
  <si>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</si>
  <si>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</si>
  <si>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</si>
  <si>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</si>
  <si>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</si>
  <si>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</si>
  <si>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</si>
  <si>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</si>
  <si>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</si>
  <si>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</si>
  <si>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</si>
  <si>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</si>
  <si>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</si>
  <si>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</si>
  <si>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</si>
  <si>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</si>
  <si>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</si>
  <si>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</si>
  <si>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</si>
  <si>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</si>
  <si>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</si>
  <si>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</si>
  <si>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</si>
  <si>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</si>
  <si>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</si>
  <si>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</si>
  <si>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</si>
  <si>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</si>
  <si>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</si>
  <si>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</si>
  <si>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</si>
  <si>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</si>
  <si>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</si>
  <si>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</si>
  <si>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</si>
  <si>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</si>
  <si>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</si>
  <si>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</si>
  <si>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</si>
  <si>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</si>
  <si>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</si>
  <si>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</si>
  <si>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</si>
  <si>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</si>
  <si>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</si>
  <si>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</si>
  <si>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</si>
  <si>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</si>
  <si>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</si>
  <si>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</si>
  <si>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</si>
  <si>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</si>
  <si>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</si>
  <si>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</si>
  <si>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</si>
  <si>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</si>
  <si>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</si>
  <si>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</si>
  <si>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</si>
  <si>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</si>
  <si>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</si>
  <si>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</si>
  <si>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</si>
  <si>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</si>
  <si>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</si>
  <si>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</si>
  <si>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</si>
  <si>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</si>
  <si>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</si>
  <si>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</si>
  <si>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</si>
  <si>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</si>
  <si>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</si>
  <si>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</si>
  <si>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</si>
  <si>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</si>
  <si>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</si>
  <si>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</si>
  <si>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</si>
  <si>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</si>
  <si>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</si>
  <si>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</si>
  <si>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</si>
  <si>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</si>
  <si>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</si>
  <si>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</si>
  <si>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</si>
  <si>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</si>
  <si>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</si>
  <si>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</si>
  <si>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</si>
  <si>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</si>
  <si>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</si>
  <si>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</si>
  <si>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</si>
  <si>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</si>
  <si>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</si>
  <si>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</si>
  <si>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</si>
  <si>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</si>
  <si>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</si>
  <si>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</si>
  <si>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</si>
  <si>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</si>
  <si>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</si>
  <si>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</si>
  <si>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</si>
  <si>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</si>
  <si>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</si>
  <si>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</si>
  <si>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</si>
  <si>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</si>
  <si>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</si>
  <si>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</si>
  <si>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</si>
  <si>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</si>
  <si>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</si>
  <si>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</si>
  <si>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</si>
  <si>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</si>
  <si>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</si>
  <si>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</si>
  <si>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</si>
  <si>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</si>
  <si>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</si>
  <si>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</si>
  <si>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</si>
  <si>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</si>
  <si>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</si>
  <si>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</si>
  <si>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</si>
  <si>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</si>
  <si>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</si>
  <si>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</si>
  <si>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</si>
  <si>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</si>
  <si>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</si>
  <si>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</si>
  <si>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</si>
  <si>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</si>
  <si>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</si>
  <si>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</si>
  <si>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</si>
  <si>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</si>
  <si>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</si>
  <si>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</si>
  <si>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</si>
  <si>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</si>
  <si>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</si>
  <si>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</si>
  <si>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</si>
  <si>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</si>
  <si>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</si>
  <si>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</si>
  <si>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</si>
  <si>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</si>
  <si>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</si>
  <si>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</si>
  <si>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</si>
  <si>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</si>
  <si>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</si>
  <si>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</si>
  <si>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</si>
  <si>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</si>
  <si>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</si>
  <si>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</si>
  <si>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</si>
  <si>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</si>
  <si>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</si>
  <si>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</si>
  <si>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</si>
  <si>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</si>
  <si>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</si>
  <si>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</si>
  <si>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</si>
  <si>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</si>
  <si>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</si>
  <si>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</si>
  <si>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</si>
  <si>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</si>
  <si>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</si>
  <si>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</si>
  <si>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</si>
  <si>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</si>
  <si>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</si>
  <si>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</si>
  <si>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</si>
  <si>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</si>
  <si>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</si>
  <si>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</si>
  <si>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</si>
  <si>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</si>
  <si>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</si>
  <si>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</si>
  <si>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</si>
  <si>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</si>
  <si>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</si>
  <si>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</si>
  <si>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</si>
  <si>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</si>
  <si>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</si>
  <si>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</si>
  <si>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</si>
  <si>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</si>
  <si>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</si>
  <si>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</si>
  <si>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</si>
  <si>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</si>
  <si>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</si>
  <si>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</si>
  <si>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</si>
  <si>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</si>
  <si>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</si>
  <si>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</si>
  <si>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</si>
  <si>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</si>
  <si>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</si>
  <si>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</si>
  <si>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</si>
  <si>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</si>
  <si>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</si>
  <si>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</si>
  <si>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</si>
  <si>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</si>
  <si>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</si>
  <si>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</si>
  <si>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</si>
  <si>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</si>
  <si>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</si>
  <si>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</si>
  <si>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</si>
  <si>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</si>
  <si>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</si>
  <si>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</si>
  <si>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</si>
  <si>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</si>
  <si>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</si>
  <si>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</si>
  <si>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</si>
  <si>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</si>
  <si>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</si>
  <si>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</si>
  <si>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</si>
  <si>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</si>
  <si>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</si>
  <si>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</si>
  <si>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</si>
  <si>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</si>
  <si>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</si>
  <si>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</si>
  <si>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</si>
  <si>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</si>
  <si>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</si>
  <si>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</si>
  <si>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</si>
  <si>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</si>
  <si>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</si>
  <si>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</si>
  <si>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</si>
  <si>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</si>
  <si>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</si>
  <si>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</si>
  <si>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</si>
  <si>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</si>
  <si>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</si>
  <si>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</si>
  <si>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</si>
  <si>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</si>
  <si>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</si>
  <si>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</si>
  <si>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</si>
  <si>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</si>
  <si>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</si>
  <si>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</si>
  <si>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</si>
  <si>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</si>
  <si>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</si>
  <si>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</si>
  <si>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</si>
  <si>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</si>
  <si>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</si>
  <si>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</si>
  <si>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</si>
  <si>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</si>
  <si>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</si>
  <si>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</si>
  <si>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</si>
  <si>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</si>
  <si>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</si>
  <si>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</si>
  <si>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</si>
  <si>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</si>
  <si>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</si>
  <si>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</si>
  <si>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</si>
  <si>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</si>
  <si>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</si>
  <si>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</si>
  <si>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</si>
  <si>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</si>
  <si>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</si>
  <si>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</si>
  <si>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</si>
  <si>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</si>
  <si>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</si>
  <si>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</si>
  <si>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</si>
  <si>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</si>
  <si>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</si>
  <si>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</si>
  <si>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</si>
  <si>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</si>
  <si>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</si>
  <si>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</si>
  <si>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</si>
  <si>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</si>
  <si>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</si>
  <si>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</si>
  <si>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</si>
  <si>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</si>
  <si>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</si>
  <si>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</si>
  <si>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</si>
  <si>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</si>
  <si>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</si>
  <si>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</si>
  <si>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</si>
  <si>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</si>
  <si>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</si>
  <si>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</si>
  <si>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</si>
  <si>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</si>
  <si>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</si>
  <si>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</si>
  <si>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</si>
  <si>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</si>
  <si>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</si>
  <si>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</si>
  <si>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</si>
  <si>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</si>
  <si>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</si>
  <si>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</si>
  <si>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</si>
  <si>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</si>
  <si>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</si>
  <si>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</si>
  <si>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</si>
  <si>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</si>
  <si>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</si>
  <si>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</si>
  <si>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</si>
  <si>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</si>
  <si>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</si>
  <si>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</si>
  <si>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</si>
  <si>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</si>
  <si>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</si>
  <si>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</si>
  <si>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</si>
  <si>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</si>
  <si>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</si>
  <si>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</si>
  <si>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</si>
  <si>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</si>
  <si>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</si>
  <si>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</si>
  <si>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</si>
  <si>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</si>
  <si>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</si>
  <si>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</si>
  <si>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</si>
  <si>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</si>
  <si>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</si>
  <si>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</si>
  <si>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</si>
  <si>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</si>
  <si>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</si>
  <si>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</si>
  <si>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</si>
  <si>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</si>
  <si>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</si>
  <si>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</si>
  <si>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</si>
  <si>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</si>
  <si>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</si>
  <si>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</si>
  <si>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</si>
  <si>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</si>
  <si>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</si>
  <si>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</si>
  <si>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</si>
  <si>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</si>
  <si>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</si>
  <si>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</si>
  <si>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</si>
  <si>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</si>
  <si>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</si>
  <si>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</si>
  <si>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</si>
  <si>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</si>
  <si>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</si>
  <si>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</si>
  <si>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</si>
  <si>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</si>
  <si>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</si>
  <si>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</si>
  <si>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</si>
  <si>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</si>
  <si>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</si>
  <si>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</si>
  <si>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</si>
  <si>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</si>
  <si>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</si>
  <si>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</si>
  <si>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</si>
  <si>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</si>
  <si>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</si>
  <si>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</si>
  <si>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</si>
  <si>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</si>
  <si>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</si>
  <si>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</si>
  <si>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</si>
  <si>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</si>
  <si>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</si>
  <si>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</si>
  <si>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</si>
  <si>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</si>
  <si>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</si>
  <si>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</si>
  <si>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</si>
  <si>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</si>
  <si>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</si>
  <si>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</si>
  <si>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</si>
  <si>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</si>
  <si>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</si>
  <si>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</si>
  <si>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</si>
  <si>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</si>
  <si>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</si>
  <si>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</si>
  <si>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</si>
  <si>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</si>
  <si>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</si>
  <si>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</si>
  <si>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</si>
  <si>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</si>
  <si>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</si>
  <si>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</si>
  <si>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</si>
  <si>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</si>
  <si>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</si>
  <si>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</si>
  <si>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</si>
  <si>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</si>
  <si>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</si>
  <si>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</si>
  <si>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</si>
  <si>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</si>
  <si>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</si>
  <si>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</si>
  <si>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</si>
  <si>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</si>
  <si>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</si>
  <si>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</si>
  <si>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</si>
  <si>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</si>
  <si>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</si>
  <si>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</si>
  <si>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</si>
  <si>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</si>
  <si>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</si>
  <si>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</si>
  <si>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</si>
  <si>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</si>
  <si>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</si>
  <si>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</si>
  <si>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</si>
  <si>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</si>
  <si>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</si>
  <si>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</si>
  <si>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</si>
  <si>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</si>
  <si>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</si>
  <si>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</si>
  <si>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</si>
  <si>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</si>
  <si>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</si>
  <si>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</si>
  <si>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</si>
  <si>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</si>
  <si>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</si>
  <si>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</si>
  <si>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</si>
  <si>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</si>
  <si>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</si>
  <si>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</si>
  <si>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</si>
  <si>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</si>
  <si>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</si>
  <si>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</si>
  <si>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</si>
  <si>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</si>
  <si>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</si>
  <si>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</si>
  <si>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</si>
  <si>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</si>
  <si>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</si>
  <si>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</si>
  <si>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</si>
  <si>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</si>
  <si>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</si>
  <si>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</si>
  <si>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</si>
  <si>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</si>
  <si>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</si>
  <si>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</si>
  <si>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</si>
  <si>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</si>
  <si>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</si>
  <si>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</si>
  <si>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</si>
  <si>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</si>
  <si>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</si>
  <si>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</si>
  <si>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</si>
  <si>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</si>
  <si>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</si>
  <si>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</si>
  <si>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</si>
  <si>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</si>
  <si>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</si>
  <si>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</si>
  <si>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</si>
  <si>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</si>
  <si>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</si>
  <si>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</si>
  <si>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</si>
  <si>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</si>
  <si>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</si>
  <si>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</si>
  <si>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</si>
  <si>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</si>
  <si>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</si>
  <si>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</si>
  <si>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</si>
  <si>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</si>
  <si>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</si>
  <si>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</si>
  <si>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</si>
  <si>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</si>
  <si>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</si>
  <si>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</si>
  <si>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</si>
  <si>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</si>
  <si>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</si>
  <si>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</si>
  <si>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</si>
  <si>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</si>
  <si>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</si>
  <si>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</si>
  <si>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</si>
  <si>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</si>
  <si>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</si>
  <si>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</si>
  <si>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</si>
  <si>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</si>
  <si>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</si>
  <si>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</si>
  <si>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</si>
  <si>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</si>
  <si>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</si>
  <si>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</si>
  <si>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</si>
  <si>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</si>
  <si>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</si>
  <si>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</si>
  <si>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</si>
  <si>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</si>
  <si>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</si>
  <si>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</si>
  <si>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</si>
  <si>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</si>
  <si>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</si>
  <si>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</si>
  <si>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</si>
  <si>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</si>
  <si>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</si>
  <si>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</si>
  <si>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</si>
  <si>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</si>
  <si>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</si>
  <si>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</si>
  <si>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</si>
  <si>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</si>
  <si>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</si>
  <si>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</si>
  <si>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</si>
  <si>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</si>
  <si>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</si>
  <si>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</si>
  <si>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</si>
  <si>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</si>
  <si>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</si>
  <si>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</si>
  <si>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</si>
  <si>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</si>
  <si>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</si>
  <si>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</si>
  <si>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</si>
  <si>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</si>
  <si>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</si>
  <si>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</si>
  <si>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</si>
  <si>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</si>
  <si>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</si>
  <si>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</si>
  <si>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</si>
  <si>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</si>
  <si>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</si>
  <si>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</si>
  <si>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</si>
  <si>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</si>
  <si>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</si>
  <si>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</si>
  <si>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</si>
  <si>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</si>
  <si>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</si>
  <si>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</si>
  <si>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</si>
  <si>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</si>
  <si>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</si>
  <si>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</si>
  <si>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</si>
  <si>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</si>
  <si>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</si>
  <si>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</si>
  <si>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</si>
  <si>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</si>
  <si>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</si>
  <si>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</si>
  <si>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</si>
  <si>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</si>
  <si>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</si>
  <si>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</si>
  <si>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</si>
  <si>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</si>
  <si>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</si>
  <si>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</si>
  <si>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</si>
  <si>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</si>
  <si>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</si>
  <si>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</si>
  <si>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</si>
  <si>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</si>
  <si>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</si>
  <si>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</si>
  <si>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</si>
  <si>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</si>
  <si>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</si>
  <si>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</si>
  <si>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</si>
  <si>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</si>
  <si>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</si>
  <si>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</si>
  <si>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</si>
  <si>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</si>
  <si>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</si>
  <si>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</si>
  <si>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</si>
  <si>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</si>
  <si>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</si>
  <si>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</si>
  <si>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</si>
  <si>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</si>
  <si>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</si>
  <si>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</si>
  <si>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</si>
  <si>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</si>
  <si>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</si>
  <si>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</si>
  <si>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</si>
  <si>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</si>
  <si>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</si>
  <si>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</si>
  <si>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</si>
  <si>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</si>
  <si>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</si>
  <si>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</si>
  <si>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</si>
  <si>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</si>
  <si>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</si>
  <si>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</si>
  <si>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</si>
  <si>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</si>
  <si>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</si>
  <si>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</si>
  <si>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</si>
  <si>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</si>
  <si>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</si>
  <si>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</si>
  <si>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</si>
  <si>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</si>
  <si>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</si>
  <si>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</si>
  <si>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</si>
  <si>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</si>
  <si>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</si>
  <si>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</si>
  <si>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</si>
  <si>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</si>
  <si>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</si>
  <si>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</si>
  <si>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</si>
  <si>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</si>
  <si>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</si>
  <si>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</si>
  <si>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</si>
  <si>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</si>
  <si>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</si>
  <si>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</si>
  <si>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</si>
  <si>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</si>
  <si>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</si>
  <si>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</si>
  <si>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</si>
  <si>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</si>
  <si>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</si>
  <si>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</si>
  <si>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</si>
  <si>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</si>
  <si>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</si>
  <si>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</si>
  <si>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</si>
  <si>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</si>
  <si>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</si>
  <si>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</si>
  <si>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</si>
  <si>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</si>
  <si>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</si>
  <si>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</si>
  <si>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</si>
  <si>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</si>
  <si>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</si>
  <si>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</si>
  <si>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</si>
  <si>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</si>
  <si>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</si>
  <si>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</si>
  <si>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</si>
  <si>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</si>
  <si>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</si>
  <si>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</si>
  <si>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</si>
  <si>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</si>
  <si>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</si>
  <si>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</si>
  <si>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</si>
  <si>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</si>
  <si>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</si>
  <si>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</si>
  <si>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</si>
  <si>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</si>
  <si>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</si>
  <si>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</si>
  <si>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</si>
  <si>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</si>
  <si>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</si>
  <si>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</si>
  <si>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</si>
  <si>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</si>
  <si>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</si>
  <si>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</si>
  <si>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</si>
  <si>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</si>
  <si>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</si>
  <si>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</si>
  <si>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</si>
  <si>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</si>
  <si>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</si>
  <si>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</si>
  <si>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</si>
  <si>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</si>
  <si>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</si>
  <si>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</si>
  <si>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</si>
  <si>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</si>
  <si>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</si>
  <si>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</si>
  <si>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</si>
  <si>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</si>
  <si>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</si>
  <si>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</si>
  <si>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</si>
  <si>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</si>
  <si>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</si>
  <si>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</si>
  <si>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</si>
  <si>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</si>
  <si>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</si>
  <si>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</si>
  <si>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</si>
  <si>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</si>
  <si>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</si>
  <si>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</si>
  <si>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</si>
  <si>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</si>
  <si>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</si>
  <si>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</si>
  <si>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</si>
  <si>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</si>
  <si>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</si>
  <si>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</si>
  <si>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</si>
  <si>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</si>
  <si>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</si>
  <si>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</si>
  <si>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</si>
  <si>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</si>
  <si>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</si>
  <si>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</si>
  <si>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</si>
  <si>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</si>
  <si>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</si>
  <si>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</si>
  <si>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</si>
  <si>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</si>
  <si>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</si>
  <si>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</si>
  <si>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</si>
  <si>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</si>
  <si>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</si>
  <si>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</si>
  <si>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</si>
  <si>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</si>
  <si>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</si>
  <si>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</si>
  <si>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</si>
  <si>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</si>
  <si>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</si>
  <si>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</si>
  <si>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</si>
  <si>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</si>
  <si>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</si>
  <si>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</si>
  <si>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</si>
  <si>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</si>
  <si>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</si>
  <si>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</si>
  <si>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</si>
  <si>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</si>
  <si>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</si>
  <si>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</si>
  <si>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</si>
  <si>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</si>
  <si>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</si>
  <si>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</si>
  <si>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</si>
  <si>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</si>
  <si>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</si>
  <si>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</si>
  <si>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</si>
  <si>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</si>
  <si>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</si>
  <si>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</si>
  <si>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</si>
  <si>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</si>
  <si>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</si>
  <si>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</si>
  <si>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</si>
  <si>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</si>
  <si>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</si>
  <si>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</si>
  <si>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</si>
  <si>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</si>
  <si>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</si>
  <si>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</si>
  <si>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</si>
  <si>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</si>
  <si>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</si>
  <si>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</si>
  <si>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</si>
  <si>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</si>
  <si>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</si>
  <si>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</si>
  <si>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</si>
  <si>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</si>
  <si>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</si>
  <si>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</si>
  <si>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</si>
  <si>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</si>
  <si>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</si>
  <si>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</si>
  <si>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</si>
  <si>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</si>
  <si>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</si>
  <si>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</si>
  <si>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</si>
  <si>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</si>
  <si>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</si>
  <si>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</si>
  <si>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</si>
  <si>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</si>
  <si>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</si>
  <si>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</si>
  <si>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</si>
  <si>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</si>
  <si>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</si>
  <si>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</si>
  <si>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</si>
  <si>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</si>
  <si>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</si>
  <si>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</si>
  <si>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</si>
  <si>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</si>
  <si>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</si>
  <si>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</si>
  <si>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</si>
  <si>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</si>
  <si>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</si>
  <si>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</si>
  <si>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</si>
  <si>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</si>
  <si>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</si>
  <si>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</si>
  <si>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</si>
  <si>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</si>
  <si>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</si>
  <si>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</si>
  <si>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</si>
  <si>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</si>
  <si>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</si>
  <si>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</si>
  <si>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</si>
  <si>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</si>
  <si>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</si>
  <si>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</si>
  <si>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</si>
  <si>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</si>
  <si>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</si>
  <si>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</si>
  <si>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</si>
  <si>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</si>
  <si>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</si>
  <si>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</si>
  <si>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</si>
  <si>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</si>
  <si>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</si>
  <si>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</si>
  <si>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</si>
  <si>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</si>
  <si>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</si>
  <si>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</si>
  <si>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</si>
  <si>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</si>
  <si>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</si>
  <si>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</si>
  <si>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</si>
  <si>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</si>
  <si>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</si>
  <si>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</si>
  <si>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</si>
  <si>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</si>
  <si>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</si>
  <si>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</si>
  <si>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</si>
  <si>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</si>
  <si>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</si>
  <si>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</si>
  <si>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</si>
  <si>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</si>
  <si>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</si>
  <si>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</si>
  <si>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</si>
  <si>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</si>
  <si>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</si>
  <si>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</si>
  <si>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</si>
  <si>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</si>
  <si>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</si>
  <si>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</si>
  <si>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</si>
  <si>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</si>
  <si>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</si>
  <si>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</si>
  <si>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</si>
  <si>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</si>
  <si>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</si>
  <si>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</si>
  <si>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</si>
  <si>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</si>
  <si>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</si>
  <si>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</si>
  <si>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</si>
  <si>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</si>
  <si>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</si>
  <si>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</si>
  <si>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</si>
  <si>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</si>
  <si>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</si>
  <si>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</si>
  <si>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</si>
  <si>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</si>
  <si>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</si>
  <si>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</si>
  <si>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</si>
  <si>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</si>
  <si>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</si>
  <si>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</si>
  <si>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</si>
  <si>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</si>
  <si>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</si>
  <si>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</si>
  <si>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</si>
  <si>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</si>
  <si>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</si>
  <si>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</si>
  <si>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</si>
  <si>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</si>
  <si>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</si>
  <si>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</si>
  <si>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</si>
  <si>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</si>
  <si>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</si>
  <si>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</si>
  <si>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</si>
  <si>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</si>
  <si>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</si>
  <si>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</si>
  <si>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</si>
  <si>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</si>
  <si>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</si>
  <si>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</si>
  <si>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</si>
  <si>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</si>
  <si>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</si>
  <si>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</si>
  <si>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</si>
  <si>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</si>
  <si>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</si>
  <si>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</si>
  <si>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</si>
  <si>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</si>
  <si>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</si>
  <si>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</si>
  <si>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</si>
  <si>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</si>
  <si>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</si>
  <si>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</si>
  <si>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</si>
  <si>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</si>
  <si>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</si>
  <si>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</si>
  <si>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</si>
  <si>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</si>
  <si>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</si>
  <si>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</si>
  <si>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</si>
  <si>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</si>
  <si>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</si>
  <si>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</si>
  <si>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</si>
  <si>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</si>
  <si>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</si>
  <si>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</si>
  <si>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</si>
  <si>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</si>
  <si>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</si>
  <si>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</si>
  <si>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</si>
  <si>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</si>
  <si>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</si>
  <si>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</si>
  <si>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</si>
  <si>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</si>
  <si>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</si>
  <si>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</si>
  <si>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</si>
  <si>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</si>
  <si>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</si>
  <si>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</si>
  <si>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</si>
  <si>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</si>
  <si>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</si>
  <si>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</si>
  <si>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</si>
  <si>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</si>
  <si>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</si>
  <si>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</si>
  <si>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</si>
  <si>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</si>
  <si>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</si>
  <si>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</si>
  <si>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</si>
  <si>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</si>
  <si>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</si>
  <si>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</si>
  <si>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</si>
  <si>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</si>
  <si>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</si>
  <si>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</si>
  <si>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</si>
  <si>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</si>
  <si>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</si>
  <si>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</si>
  <si>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</si>
  <si>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</si>
  <si>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</si>
  <si>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</si>
  <si>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</si>
  <si>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</si>
  <si>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</si>
  <si>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</si>
  <si>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</si>
  <si>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</si>
  <si>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</si>
  <si>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</si>
  <si>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</si>
  <si>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</si>
  <si>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</si>
  <si>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</si>
  <si>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</si>
  <si>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</si>
  <si>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</si>
  <si>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</si>
  <si>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</si>
  <si>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</si>
  <si>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</si>
  <si>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</si>
  <si>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</si>
  <si>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</si>
  <si>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</si>
  <si>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</si>
  <si>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</si>
  <si>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</si>
  <si>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</si>
  <si>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</si>
  <si>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</si>
  <si>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</si>
  <si>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</si>
  <si>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</si>
  <si>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</si>
  <si>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</si>
  <si>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</si>
  <si>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</si>
  <si>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</si>
  <si>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</si>
  <si>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</si>
  <si>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</si>
  <si>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</si>
  <si>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</si>
  <si>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</si>
  <si>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</si>
  <si>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</si>
  <si>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</si>
  <si>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</si>
  <si>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</si>
  <si>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</si>
  <si>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</si>
  <si>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</si>
  <si>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</si>
  <si>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</si>
  <si>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</si>
  <si>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</si>
  <si>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</si>
  <si>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</si>
  <si>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</si>
  <si>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</si>
  <si>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</si>
  <si>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</si>
  <si>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</si>
  <si>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</si>
  <si>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</si>
  <si>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</si>
  <si>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</si>
  <si>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</si>
  <si>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</si>
  <si>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</si>
  <si>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</si>
  <si>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</si>
  <si>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</si>
  <si>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</si>
  <si>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</si>
  <si>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</si>
  <si>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</si>
  <si>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</si>
  <si>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</si>
  <si>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</si>
  <si>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</si>
  <si>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</si>
  <si>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</si>
  <si>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</si>
  <si>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</si>
  <si>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</si>
  <si>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</si>
  <si>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</si>
  <si>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</si>
  <si>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</si>
  <si>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</si>
  <si>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</si>
  <si>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</si>
  <si>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</si>
  <si>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</si>
  <si>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</si>
  <si>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</si>
  <si>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</si>
  <si>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</si>
  <si>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</si>
  <si>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</si>
  <si>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</si>
  <si>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</si>
  <si>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</si>
  <si>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</si>
  <si>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</si>
  <si>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</si>
  <si>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</si>
  <si>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</si>
  <si>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</si>
  <si>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</si>
  <si>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</si>
  <si>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</si>
  <si>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</si>
  <si>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</si>
  <si>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</si>
  <si>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</si>
  <si>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</si>
  <si>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</si>
  <si>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</si>
  <si>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</si>
  <si>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</si>
  <si>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</si>
  <si>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</si>
  <si>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</si>
  <si>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</si>
  <si>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</si>
  <si>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</si>
  <si>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</si>
  <si>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</si>
  <si>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</si>
  <si>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</si>
  <si>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</si>
  <si>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</si>
  <si>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</si>
  <si>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</si>
  <si>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</si>
  <si>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</si>
  <si>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</si>
  <si>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</si>
  <si>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</si>
  <si>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</si>
  <si>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</si>
  <si>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</si>
  <si>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</si>
  <si>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</si>
  <si>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</si>
  <si>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</si>
  <si>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</si>
  <si>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</si>
  <si>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</si>
  <si>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</si>
  <si>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</si>
  <si>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</si>
  <si>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</si>
  <si>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</si>
  <si>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</si>
  <si>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</si>
  <si>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</si>
  <si>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</si>
  <si>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</si>
  <si>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</si>
  <si>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</si>
  <si>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</si>
  <si>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</si>
  <si>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</si>
  <si>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</si>
  <si>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</si>
  <si>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</si>
  <si>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</si>
  <si>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</si>
  <si>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</si>
  <si>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</si>
  <si>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</si>
  <si>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</si>
  <si>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</si>
  <si>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</si>
  <si>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</si>
  <si>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</si>
  <si>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</si>
  <si>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</si>
  <si>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</si>
  <si>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</si>
  <si>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</si>
  <si>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</si>
  <si>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</si>
  <si>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</si>
  <si>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</si>
  <si>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</si>
  <si>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</si>
  <si>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</si>
  <si>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</si>
  <si>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</si>
  <si>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</si>
  <si>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</si>
  <si>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</si>
  <si>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</si>
  <si>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</si>
  <si>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</si>
  <si>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</si>
  <si>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</si>
  <si>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</si>
  <si>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</si>
  <si>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</si>
  <si>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</si>
  <si>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</si>
  <si>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</si>
  <si>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</si>
  <si>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</si>
  <si>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</si>
  <si>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</si>
  <si>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</si>
  <si>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</si>
  <si>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</si>
  <si>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</si>
  <si>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</si>
  <si>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</si>
  <si>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</si>
  <si>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</si>
  <si>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</si>
  <si>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</si>
  <si>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</si>
  <si>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</si>
  <si>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</si>
  <si>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</si>
  <si>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</si>
  <si>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</si>
  <si>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</si>
  <si>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</si>
  <si>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</si>
  <si>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</si>
  <si>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</si>
  <si>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</si>
  <si>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</si>
  <si>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</si>
  <si>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</si>
  <si>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</si>
  <si>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</si>
  <si>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</si>
  <si>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</si>
  <si>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</si>
  <si>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</si>
  <si>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</si>
  <si>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</si>
  <si>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</si>
  <si>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</si>
  <si>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</si>
  <si>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</si>
  <si>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</si>
  <si>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</si>
  <si>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</si>
  <si>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</si>
  <si>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</si>
  <si>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</si>
  <si>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</si>
  <si>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</si>
  <si>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</si>
  <si>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</si>
  <si>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</si>
  <si>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</si>
  <si>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</si>
  <si>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</si>
  <si>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</si>
  <si>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</si>
  <si>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</si>
  <si>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</si>
  <si>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</si>
  <si>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</si>
  <si>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</si>
  <si>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</si>
  <si>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</si>
  <si>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</si>
  <si>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</si>
  <si>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</si>
  <si>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</si>
  <si>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</si>
  <si>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</si>
  <si>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</si>
  <si>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</si>
  <si>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</si>
  <si>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</si>
  <si>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</si>
  <si>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</si>
  <si>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</si>
  <si>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</si>
  <si>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</si>
  <si>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</si>
  <si>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</si>
  <si>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</si>
  <si>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</si>
  <si>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</si>
  <si>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</si>
  <si>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</si>
  <si>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</si>
  <si>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</si>
  <si>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</si>
  <si>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</si>
  <si>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</si>
  <si>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</si>
  <si>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</si>
  <si>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</si>
  <si>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</si>
  <si>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</si>
  <si>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</si>
  <si>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</si>
  <si>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</si>
  <si>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</si>
  <si>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</si>
  <si>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</si>
  <si>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</si>
  <si>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</si>
  <si>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</si>
  <si>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</si>
  <si>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</si>
  <si>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</si>
  <si>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</si>
  <si>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</si>
  <si>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</si>
  <si>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</si>
  <si>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</si>
  <si>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</si>
  <si>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</si>
  <si>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</si>
  <si>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</si>
  <si>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</si>
  <si>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</si>
  <si>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</si>
  <si>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</si>
  <si>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</si>
  <si>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</si>
  <si>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</si>
  <si>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</si>
  <si>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</si>
  <si>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</si>
  <si>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</si>
  <si>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</si>
  <si>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</si>
  <si>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</si>
  <si>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</si>
  <si>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</si>
  <si>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</si>
  <si>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</si>
  <si>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</si>
  <si>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</si>
  <si>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</si>
  <si>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</si>
  <si>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</si>
  <si>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</si>
  <si>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</si>
  <si>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</si>
  <si>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</si>
  <si>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</si>
  <si>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</si>
  <si>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</si>
  <si>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</si>
  <si>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</si>
  <si>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</si>
  <si>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</si>
  <si>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</si>
  <si>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</si>
  <si>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</si>
  <si>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</si>
  <si>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</si>
  <si>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</si>
  <si>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</si>
  <si>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</si>
  <si>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</si>
  <si>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</si>
  <si>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</si>
  <si>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</si>
  <si>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</si>
  <si>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</si>
  <si>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</si>
  <si>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</si>
  <si>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</si>
  <si>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</si>
  <si>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</si>
  <si>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</si>
  <si>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</si>
  <si>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</si>
  <si>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</si>
  <si>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</si>
  <si>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</si>
  <si>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</si>
  <si>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</si>
  <si>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</si>
  <si>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</si>
  <si>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</si>
  <si>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</si>
  <si>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</si>
  <si>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</si>
  <si>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</si>
  <si>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</si>
  <si>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</si>
  <si>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</si>
  <si>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</si>
  <si>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</si>
  <si>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</si>
  <si>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</si>
  <si>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</si>
  <si>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</si>
  <si>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</si>
  <si>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</si>
  <si>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</si>
  <si>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</si>
  <si>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</si>
  <si>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</si>
  <si>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</si>
  <si>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</si>
  <si>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</si>
  <si>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</si>
  <si>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</si>
  <si>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</si>
  <si>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</si>
  <si>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</si>
  <si>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</si>
  <si>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</si>
  <si>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</si>
  <si>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</si>
  <si>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</si>
  <si>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</si>
  <si>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</si>
  <si>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</si>
  <si>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</si>
  <si>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</si>
  <si>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</si>
  <si>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</si>
  <si>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</si>
  <si>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</si>
  <si>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</si>
  <si>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</si>
  <si>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</si>
  <si>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</si>
  <si>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</si>
  <si>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</si>
  <si>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</si>
  <si>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</si>
  <si>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</si>
  <si>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</si>
  <si>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</si>
  <si>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</si>
  <si>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</si>
  <si>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</si>
  <si>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</si>
  <si>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</si>
  <si>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</si>
  <si>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</si>
  <si>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</si>
  <si>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</si>
  <si>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</si>
  <si>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</si>
  <si>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</si>
  <si>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</si>
  <si>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</si>
  <si>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</si>
  <si>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</si>
  <si>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</si>
  <si>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</si>
  <si>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</si>
  <si>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</si>
  <si>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</si>
  <si>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</si>
  <si>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</si>
  <si>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</si>
  <si>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</si>
  <si>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</si>
  <si>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</si>
  <si>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</si>
  <si>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</si>
  <si>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</si>
  <si>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</si>
  <si>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</si>
  <si>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</si>
  <si>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</si>
  <si>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</si>
  <si>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</si>
  <si>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</si>
  <si>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</si>
  <si>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</si>
  <si>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</si>
  <si>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</si>
  <si>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</si>
  <si>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</si>
  <si>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</si>
  <si>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</si>
  <si>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</si>
  <si>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</si>
  <si>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</si>
  <si>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</si>
  <si>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</si>
  <si>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</si>
  <si>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</si>
  <si>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</si>
  <si>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</si>
  <si>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</si>
  <si>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</si>
  <si>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</si>
  <si>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</si>
  <si>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</si>
  <si>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</si>
  <si>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</si>
  <si>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</si>
  <si>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</si>
  <si>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</si>
  <si>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</si>
  <si>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</si>
  <si>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</si>
  <si>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</si>
  <si>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</si>
  <si>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</si>
  <si>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</si>
  <si>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</si>
  <si>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</si>
  <si>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</si>
  <si>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</si>
  <si>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</si>
  <si>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</si>
  <si>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</si>
  <si>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</si>
  <si>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</si>
  <si>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</si>
  <si>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</si>
  <si>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</si>
  <si>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</si>
  <si>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</si>
  <si>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</si>
  <si>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</si>
  <si>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</si>
  <si>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</si>
  <si>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</si>
  <si>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</si>
  <si>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</si>
  <si>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</si>
  <si>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</si>
  <si>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</si>
  <si>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</si>
  <si>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</si>
  <si>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</si>
  <si>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</si>
  <si>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</si>
  <si>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</si>
  <si>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</si>
  <si>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</si>
  <si>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</si>
  <si>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</si>
  <si>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</si>
  <si>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</si>
  <si>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</si>
  <si>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</si>
  <si>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</si>
  <si>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</si>
  <si>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</si>
  <si>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</si>
  <si>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</si>
  <si>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</si>
  <si>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</si>
  <si>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</si>
  <si>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</si>
  <si>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</si>
  <si>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</si>
  <si>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</si>
  <si>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</si>
  <si>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</si>
  <si>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</si>
  <si>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</si>
  <si>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</si>
  <si>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</si>
  <si>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</si>
  <si>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</si>
  <si>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</si>
  <si>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</si>
  <si>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</si>
  <si>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</si>
  <si>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</si>
  <si>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</si>
  <si>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</si>
  <si>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</si>
  <si>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</si>
  <si>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</si>
  <si>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</si>
  <si>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</si>
  <si>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</si>
  <si>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</si>
  <si>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</si>
  <si>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</si>
  <si>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</si>
  <si>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</si>
  <si>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</si>
  <si>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</si>
  <si>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</si>
  <si>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</si>
  <si>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</si>
  <si>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</si>
  <si>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</si>
  <si>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</si>
  <si>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</si>
  <si>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</si>
  <si>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</si>
  <si>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</si>
  <si>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</si>
  <si>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</si>
  <si>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</si>
  <si>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</si>
  <si>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</si>
  <si>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</si>
  <si>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</si>
  <si>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</si>
  <si>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</si>
  <si>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</si>
  <si>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</si>
  <si>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</si>
  <si>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</si>
  <si>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</si>
  <si>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</si>
  <si>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</si>
  <si>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</si>
  <si>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</si>
  <si>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</si>
  <si>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</si>
  <si>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</si>
  <si>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</si>
  <si>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</si>
  <si>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</si>
  <si>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</si>
  <si>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</si>
  <si>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</si>
  <si>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</si>
  <si>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</si>
  <si>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</si>
  <si>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</si>
  <si>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</si>
  <si>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</si>
  <si>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</si>
  <si>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</si>
  <si>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</si>
  <si>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</si>
  <si>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</si>
  <si>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</si>
  <si>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</si>
  <si>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</si>
  <si>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</si>
  <si>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</si>
  <si>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</si>
  <si>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</si>
  <si>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</si>
  <si>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</si>
  <si>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</si>
  <si>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</si>
  <si>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</si>
  <si>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</si>
  <si>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</si>
  <si>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</si>
  <si>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</si>
  <si>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</si>
  <si>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</si>
  <si>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</si>
  <si>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</si>
  <si>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</si>
  <si>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</si>
  <si>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</si>
  <si>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</si>
  <si>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</si>
  <si>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</si>
  <si>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</si>
  <si>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</si>
  <si>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</si>
  <si>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</si>
  <si>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</si>
  <si>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</si>
  <si>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</si>
  <si>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</si>
  <si>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</si>
  <si>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</si>
  <si>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</si>
  <si>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</si>
  <si>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</si>
  <si>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</si>
  <si>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</si>
  <si>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</si>
  <si>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</si>
  <si>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</si>
  <si>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</si>
  <si>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</si>
  <si>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</si>
  <si>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</si>
  <si>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</si>
  <si>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</si>
  <si>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</si>
  <si>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</si>
  <si>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</si>
  <si>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</si>
  <si>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</si>
  <si>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</si>
  <si>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</si>
  <si>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</si>
  <si>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</si>
  <si>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</si>
  <si>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</si>
  <si>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</si>
  <si>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</si>
  <si>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</si>
  <si>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</si>
  <si>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</si>
  <si>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</si>
  <si>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</si>
  <si>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</si>
  <si>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</si>
  <si>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</si>
  <si>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</si>
  <si>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</si>
  <si>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</si>
  <si>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</si>
  <si>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</si>
  <si>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</si>
  <si>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</si>
  <si>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</si>
  <si>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</si>
  <si>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</si>
  <si>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</si>
  <si>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</si>
  <si>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</si>
  <si>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</si>
  <si>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</si>
  <si>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</si>
  <si>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</si>
  <si>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</si>
  <si>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</si>
  <si>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</si>
  <si>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</si>
  <si>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</si>
  <si>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</si>
  <si>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</si>
  <si>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</si>
  <si>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</si>
  <si>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</si>
  <si>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</si>
  <si>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</si>
  <si>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</si>
  <si>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</si>
  <si>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</si>
  <si>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</si>
  <si>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</si>
  <si>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</si>
  <si>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</si>
  <si>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</si>
  <si>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</si>
  <si>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</si>
  <si>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</si>
  <si>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</si>
  <si>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</si>
  <si>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</si>
  <si>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</si>
  <si>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</si>
  <si>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</si>
  <si>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</si>
  <si>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</si>
  <si>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</si>
  <si>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</si>
  <si>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</si>
  <si>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</si>
  <si>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</si>
  <si>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</si>
  <si>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</si>
  <si>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</si>
  <si>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</si>
  <si>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</si>
  <si>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</si>
  <si>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</si>
  <si>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</si>
  <si>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</si>
  <si>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</si>
  <si>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</si>
  <si>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</si>
  <si>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</si>
  <si>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</si>
  <si>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</si>
  <si>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</si>
  <si>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</si>
  <si>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</si>
  <si>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</si>
  <si>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</si>
  <si>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</si>
  <si>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</si>
  <si>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</si>
  <si>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</si>
  <si>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</si>
  <si>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</si>
  <si>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</si>
  <si>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</si>
  <si>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</si>
  <si>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</si>
  <si>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</si>
  <si>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</si>
  <si>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</si>
  <si>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</si>
  <si>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</si>
  <si>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</si>
  <si>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</si>
  <si>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</si>
  <si>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</si>
  <si>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</si>
  <si>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</si>
  <si>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</si>
  <si>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</si>
  <si>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</si>
  <si>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</si>
  <si>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</si>
  <si>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</si>
  <si>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</si>
  <si>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</si>
  <si>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</si>
  <si>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</si>
  <si>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</si>
  <si>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</si>
  <si>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</si>
  <si>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</si>
  <si>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</si>
  <si>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</si>
  <si>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</si>
  <si>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</si>
  <si>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</si>
  <si>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</si>
  <si>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</si>
  <si>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</si>
  <si>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</si>
  <si>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</si>
  <si>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</si>
  <si>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</si>
  <si>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</si>
  <si>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</si>
  <si>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</si>
  <si>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</si>
  <si>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</si>
  <si>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</si>
  <si>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</si>
  <si>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</si>
  <si>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</si>
  <si>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</si>
  <si>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</si>
  <si>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</si>
  <si>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</si>
  <si>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</si>
  <si>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</si>
  <si>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</si>
  <si>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</si>
  <si>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</si>
  <si>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</si>
  <si>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</si>
  <si>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</si>
  <si>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</si>
  <si>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</si>
  <si>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</si>
  <si>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</si>
  <si>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</si>
  <si>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</si>
  <si>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</si>
  <si>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</si>
  <si>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</si>
  <si>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</si>
  <si>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</si>
  <si>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</si>
  <si>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</si>
  <si>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</si>
  <si>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</si>
  <si>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</si>
  <si>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</si>
  <si>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</si>
  <si>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</si>
  <si>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</si>
  <si>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</si>
  <si>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</si>
  <si>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</si>
  <si>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</si>
  <si>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</si>
  <si>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</si>
  <si>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</si>
  <si>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</si>
  <si>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</si>
  <si>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</si>
  <si>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</si>
  <si>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</si>
  <si>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</si>
  <si>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</si>
  <si>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</si>
  <si>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</si>
  <si>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</si>
  <si>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</si>
  <si>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</si>
  <si>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</si>
  <si>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</si>
  <si>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</si>
  <si>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</si>
  <si>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</si>
  <si>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</si>
  <si>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</si>
  <si>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</si>
  <si>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</si>
  <si>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</si>
  <si>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</si>
  <si>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</si>
  <si>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</si>
  <si>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</si>
  <si>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</si>
  <si>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</si>
  <si>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</si>
  <si>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</si>
  <si>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</si>
  <si>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</si>
  <si>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</si>
  <si>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</si>
  <si>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</si>
  <si>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</si>
  <si>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</si>
  <si>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</si>
  <si>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</si>
  <si>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</si>
  <si>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</si>
  <si>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</si>
  <si>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</si>
  <si>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</si>
  <si>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</si>
  <si>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</si>
  <si>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</si>
  <si>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</si>
  <si>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</si>
  <si>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</si>
  <si>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</si>
  <si>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</si>
  <si>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</si>
  <si>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</si>
  <si>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</si>
  <si>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</si>
  <si>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</si>
  <si>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</si>
  <si>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</si>
  <si>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</si>
  <si>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</si>
  <si>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</si>
  <si>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</si>
  <si>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</si>
  <si>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</si>
  <si>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</si>
  <si>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</si>
  <si>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</si>
  <si>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</si>
  <si>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</si>
  <si>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</si>
  <si>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</si>
  <si>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</si>
  <si>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</si>
  <si>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</si>
  <si>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</si>
  <si>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</si>
  <si>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</si>
  <si>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</si>
  <si>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</si>
  <si>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</si>
  <si>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</si>
  <si>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</si>
  <si>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</si>
  <si>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</si>
  <si>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</si>
  <si>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</si>
  <si>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</si>
  <si>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</si>
  <si>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</si>
  <si>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</si>
  <si>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</si>
  <si>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</si>
  <si>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</si>
  <si>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</si>
  <si>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</si>
  <si>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</si>
  <si>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</si>
  <si>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</si>
  <si>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</si>
  <si>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</si>
  <si>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</si>
  <si>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</si>
  <si>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</si>
  <si>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</si>
  <si>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</si>
  <si>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</si>
  <si>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</si>
  <si>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</si>
  <si>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</si>
  <si>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</si>
  <si>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</si>
  <si>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</si>
  <si>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</si>
  <si>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</si>
  <si>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</si>
  <si>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</si>
  <si>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</si>
  <si>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</si>
  <si>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</si>
  <si>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</si>
  <si>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</si>
  <si>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</si>
  <si>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</si>
  <si>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</si>
  <si>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</si>
  <si>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</si>
  <si>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</si>
  <si>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</si>
  <si>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</si>
  <si>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</si>
  <si>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</si>
  <si>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</si>
  <si>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</si>
  <si>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</si>
  <si>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</si>
  <si>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</si>
  <si>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</si>
  <si>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</si>
  <si>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</si>
  <si>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</si>
  <si>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</si>
  <si>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</si>
  <si>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</si>
  <si>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</si>
  <si>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</si>
  <si>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</si>
  <si>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</si>
  <si>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</si>
  <si>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</si>
  <si>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</si>
  <si>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</si>
  <si>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</si>
  <si>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</si>
  <si>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</si>
  <si>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</si>
  <si>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</si>
  <si>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</si>
  <si>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</si>
  <si>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</si>
  <si>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</si>
  <si>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</si>
  <si>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</si>
  <si>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</si>
  <si>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</si>
  <si>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</si>
  <si>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</si>
  <si>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</si>
  <si>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</si>
  <si>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</si>
  <si>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</si>
  <si>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</si>
  <si>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</si>
  <si>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</si>
  <si>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</si>
  <si>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</si>
  <si>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</si>
  <si>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</si>
  <si>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</si>
  <si>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</si>
  <si>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</si>
  <si>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</si>
  <si>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</si>
  <si>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</si>
  <si>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</si>
  <si>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</si>
  <si>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</si>
  <si>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</si>
  <si>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</si>
  <si>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</si>
  <si>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</si>
  <si>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</si>
  <si>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</si>
  <si>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</si>
  <si>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</si>
  <si>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</si>
  <si>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</si>
  <si>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</si>
  <si>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</si>
  <si>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</si>
  <si>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</si>
  <si>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</si>
  <si>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</si>
  <si>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</si>
  <si>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</si>
  <si>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</si>
  <si>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</si>
  <si>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</si>
  <si>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</si>
  <si>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</si>
  <si>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</si>
  <si>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</si>
  <si>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</si>
  <si>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</si>
  <si>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</si>
  <si>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</si>
  <si>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</si>
  <si>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</si>
  <si>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</si>
  <si>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</si>
  <si>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</si>
  <si>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</si>
  <si>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</si>
  <si>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</si>
  <si>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</si>
  <si>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</si>
  <si>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</si>
  <si>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</si>
  <si>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</si>
  <si>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</si>
  <si>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</si>
  <si>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</si>
  <si>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</si>
  <si>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</si>
  <si>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</si>
  <si>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</si>
  <si>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</si>
  <si>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</si>
  <si>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</si>
  <si>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</si>
  <si>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</si>
  <si>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</si>
  <si>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</si>
  <si>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</si>
  <si>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</si>
  <si>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</si>
  <si>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</si>
  <si>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</si>
  <si>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</si>
  <si>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</si>
  <si>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</si>
  <si>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</si>
  <si>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</si>
  <si>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</si>
  <si>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</si>
  <si>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</si>
  <si>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</si>
  <si>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</si>
  <si>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</si>
  <si>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</si>
  <si>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</si>
  <si>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</si>
  <si>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</si>
  <si>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</si>
  <si>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</si>
  <si>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</si>
  <si>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</si>
  <si>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</si>
  <si>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</si>
  <si>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</si>
  <si>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</si>
  <si>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</si>
  <si>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</si>
  <si>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</si>
  <si>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</si>
  <si>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</si>
  <si>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</si>
  <si>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</si>
  <si>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</si>
  <si>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</si>
  <si>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</si>
  <si>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</si>
  <si>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</si>
  <si>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</si>
  <si>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</si>
  <si>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</si>
  <si>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</si>
  <si>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</si>
  <si>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</si>
  <si>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</si>
  <si>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</si>
  <si>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</si>
  <si>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</si>
  <si>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</si>
  <si>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</si>
  <si>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</si>
  <si>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</si>
  <si>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</si>
  <si>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</si>
  <si>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</si>
  <si>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</si>
  <si>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</si>
  <si>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</si>
  <si>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</si>
  <si>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</si>
  <si>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</si>
  <si>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</si>
  <si>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</si>
  <si>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</si>
  <si>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</si>
  <si>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</si>
  <si>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</si>
  <si>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</si>
  <si>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</si>
  <si>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</si>
  <si>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</si>
  <si>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</si>
  <si>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</si>
  <si>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</si>
  <si>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</si>
  <si>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</si>
  <si>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</si>
  <si>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</si>
  <si>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</si>
  <si>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</si>
  <si>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</si>
  <si>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</si>
  <si>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</si>
  <si>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</si>
  <si>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</si>
  <si>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</si>
  <si>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</si>
  <si>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</si>
  <si>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</si>
  <si>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</si>
  <si>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</si>
  <si>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</si>
  <si>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</si>
  <si>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</si>
  <si>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</si>
  <si>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</si>
  <si>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</si>
  <si>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</si>
  <si>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</si>
  <si>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</si>
  <si>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</si>
  <si>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</si>
  <si>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</si>
  <si>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</si>
  <si>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</si>
  <si>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</si>
  <si>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</si>
  <si>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</si>
  <si>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</si>
  <si>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</si>
  <si>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</si>
  <si>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</si>
  <si>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</si>
  <si>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</si>
  <si>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</si>
  <si>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</si>
  <si>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</si>
  <si>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</si>
  <si>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</si>
  <si>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</si>
  <si>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</si>
  <si>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</si>
  <si>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</si>
  <si>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</si>
  <si>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</si>
  <si>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</si>
  <si>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</si>
  <si>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</si>
  <si>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</si>
  <si>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</si>
  <si>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</si>
  <si>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</si>
  <si>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</si>
  <si>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</si>
  <si>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</si>
  <si>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</si>
  <si>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</si>
  <si>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</si>
  <si>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</si>
  <si>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</si>
  <si>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</si>
  <si>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</si>
  <si>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</si>
  <si>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</si>
  <si>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</si>
  <si>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</si>
  <si>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</si>
  <si>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</si>
  <si>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</si>
  <si>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</si>
  <si>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</si>
  <si>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</si>
  <si>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</si>
  <si>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</si>
  <si>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</si>
  <si>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</si>
  <si>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</si>
  <si>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</si>
  <si>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</si>
  <si>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</si>
  <si>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</si>
  <si>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</si>
  <si>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</si>
  <si>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</si>
  <si>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</si>
  <si>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</si>
  <si>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</si>
  <si>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</si>
  <si>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</si>
  <si>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</si>
  <si>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</si>
  <si>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</si>
  <si>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</si>
  <si>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</si>
  <si>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</si>
  <si>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</si>
  <si>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</si>
  <si>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</si>
  <si>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</si>
  <si>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</si>
  <si>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</si>
  <si>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</si>
  <si>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</si>
  <si>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</si>
  <si>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</si>
  <si>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</si>
  <si>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</si>
  <si>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</si>
  <si>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</si>
  <si>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</si>
  <si>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</si>
  <si>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</si>
  <si>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</si>
  <si>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</si>
  <si>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</si>
  <si>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</si>
  <si>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</si>
  <si>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</si>
  <si>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</si>
  <si>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</si>
  <si>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</si>
  <si>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</si>
  <si>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</si>
  <si>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</si>
  <si>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</si>
  <si>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</si>
  <si>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</si>
  <si>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</si>
  <si>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</si>
  <si>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</si>
  <si>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</si>
  <si>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</si>
  <si>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</si>
  <si>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</si>
  <si>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</si>
  <si>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</si>
  <si>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</si>
  <si>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</si>
  <si>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</si>
  <si>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</si>
  <si>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</si>
  <si>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</si>
  <si>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</si>
  <si>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</si>
  <si>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</si>
  <si>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</si>
  <si>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</si>
  <si>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</si>
  <si>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</si>
  <si>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</si>
  <si>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</si>
  <si>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</si>
  <si>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</si>
  <si>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</si>
  <si>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</si>
  <si>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</si>
  <si>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</si>
  <si>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</si>
  <si>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</si>
  <si>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</si>
  <si>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</si>
  <si>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</si>
  <si>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</si>
  <si>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</si>
  <si>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</si>
  <si>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</si>
  <si>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</si>
  <si>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</si>
  <si>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</si>
  <si>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</si>
  <si>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</si>
  <si>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</si>
  <si>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</si>
  <si>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</si>
  <si>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</si>
  <si>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</si>
  <si>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</si>
  <si>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</si>
  <si>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</si>
  <si>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</si>
  <si>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</si>
  <si>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</si>
  <si>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</si>
  <si>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</si>
  <si>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</si>
  <si>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</si>
  <si>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</si>
  <si>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</si>
  <si>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</si>
  <si>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</si>
  <si>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</si>
  <si>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</si>
  <si>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</si>
  <si>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</si>
  <si>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</si>
  <si>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</si>
  <si>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</si>
  <si>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</si>
  <si>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</si>
  <si>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</si>
  <si>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</si>
  <si>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</si>
  <si>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</si>
  <si>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</si>
  <si>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</si>
  <si>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</si>
  <si>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</si>
  <si>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</si>
  <si>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</si>
  <si>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</si>
  <si>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</si>
  <si>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</si>
  <si>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</si>
  <si>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</si>
  <si>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</si>
  <si>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</si>
  <si>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</si>
  <si>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</si>
  <si>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</si>
  <si>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</si>
  <si>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</si>
  <si>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</si>
  <si>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</si>
  <si>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</si>
  <si>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</si>
  <si>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</si>
  <si>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</si>
  <si>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</si>
  <si>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</si>
  <si>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</si>
  <si>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</si>
  <si>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</si>
  <si>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</si>
  <si>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</si>
  <si>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</si>
  <si>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</si>
  <si>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</si>
  <si>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</si>
  <si>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</si>
  <si>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</si>
  <si>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</si>
  <si>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</si>
  <si>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</si>
  <si>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</si>
  <si>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</si>
  <si>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</si>
  <si>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</si>
  <si>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</si>
  <si>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</si>
  <si>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</si>
  <si>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</si>
  <si>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</si>
  <si>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</si>
  <si>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</si>
  <si>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</si>
  <si>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</si>
  <si>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</si>
  <si>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</si>
  <si>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</si>
  <si>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</si>
  <si>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</si>
  <si>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</si>
  <si>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</si>
  <si>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</si>
  <si>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</si>
  <si>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</si>
  <si>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</si>
  <si>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</si>
  <si>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</si>
  <si>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</si>
  <si>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</si>
  <si>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</si>
  <si>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</si>
  <si>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</si>
  <si>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</si>
  <si>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</si>
  <si>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</si>
  <si>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</si>
  <si>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</si>
  <si>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</si>
  <si>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</si>
  <si>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</si>
  <si>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</si>
  <si>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</si>
  <si>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</si>
  <si>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</si>
  <si>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</si>
  <si>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</si>
  <si>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</si>
  <si>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</si>
  <si>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</si>
  <si>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</si>
  <si>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</si>
  <si>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</si>
  <si>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</si>
  <si>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</si>
  <si>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</si>
  <si>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</si>
  <si>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</si>
  <si>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</si>
  <si>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</si>
  <si>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</si>
  <si>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</si>
  <si>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</si>
  <si>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</si>
  <si>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</si>
  <si>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</si>
  <si>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</si>
  <si>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</si>
  <si>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</si>
  <si>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</si>
  <si>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</si>
  <si>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</si>
  <si>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</si>
  <si>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</si>
  <si>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</si>
  <si>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</si>
  <si>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</si>
  <si>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</si>
  <si>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</si>
  <si>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</si>
  <si>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</si>
  <si>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</si>
  <si>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</si>
  <si>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</si>
  <si>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</si>
  <si>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</si>
  <si>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</si>
  <si>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</si>
  <si>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</si>
  <si>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</si>
  <si>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</si>
  <si>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</si>
  <si>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</si>
  <si>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</si>
  <si>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</si>
  <si>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</si>
  <si>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</si>
  <si>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</si>
  <si>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</si>
  <si>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</si>
  <si>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</si>
  <si>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</si>
  <si>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</si>
  <si>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</si>
  <si>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</si>
  <si>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</si>
  <si>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</si>
  <si>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</si>
  <si>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</si>
  <si>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</si>
  <si>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</si>
  <si>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</si>
  <si>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</si>
  <si>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</si>
  <si>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</si>
  <si>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</si>
  <si>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</si>
  <si>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</si>
  <si>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</si>
  <si>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</si>
  <si>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</si>
  <si>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</si>
  <si>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</si>
  <si>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</si>
  <si>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</si>
  <si>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</si>
  <si>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</si>
  <si>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</si>
  <si>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</si>
  <si>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</si>
  <si>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</si>
  <si>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</si>
  <si>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</si>
  <si>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</si>
  <si>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</si>
  <si>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</si>
  <si>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</si>
  <si>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</si>
  <si>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</si>
  <si>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</si>
  <si>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</si>
  <si>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</si>
  <si>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</si>
  <si>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</si>
  <si>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</si>
  <si>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</si>
  <si>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</si>
  <si>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</si>
  <si>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</si>
  <si>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</si>
  <si>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</si>
  <si>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</si>
  <si>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</si>
  <si>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</si>
  <si>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</si>
  <si>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</si>
  <si>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</si>
  <si>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</si>
  <si>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</si>
  <si>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</si>
  <si>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</si>
  <si>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</si>
  <si>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</si>
  <si>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</si>
  <si>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</si>
  <si>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</si>
  <si>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</si>
  <si>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</si>
  <si>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</si>
  <si>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</si>
  <si>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</si>
  <si>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</si>
  <si>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</si>
  <si>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</si>
  <si>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</si>
  <si>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</si>
  <si>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</si>
  <si>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</si>
  <si>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</si>
  <si>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</si>
  <si>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</si>
  <si>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</si>
  <si>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</si>
  <si>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</si>
  <si>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</si>
  <si>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</si>
  <si>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</si>
  <si>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</si>
  <si>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</si>
  <si>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</si>
  <si>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</si>
  <si>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</si>
  <si>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</si>
  <si>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</si>
  <si>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</si>
  <si>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</si>
  <si>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</si>
  <si>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</si>
  <si>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</si>
  <si>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</si>
  <si>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</si>
  <si>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</si>
  <si>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</si>
  <si>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</si>
  <si>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</si>
  <si>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</si>
  <si>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</si>
  <si>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</si>
  <si>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</si>
  <si>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</si>
  <si>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</si>
  <si>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</si>
  <si>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</si>
  <si>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</si>
  <si>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</si>
  <si>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</si>
  <si>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</si>
  <si>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</si>
  <si>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</si>
  <si>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</si>
  <si>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</si>
  <si>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</si>
  <si>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</si>
  <si>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</si>
  <si>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</si>
  <si>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</si>
  <si>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</si>
  <si>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</si>
  <si>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</si>
  <si>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</si>
  <si>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</si>
  <si>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</si>
  <si>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</si>
  <si>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</si>
  <si>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</si>
  <si>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</si>
  <si>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</si>
  <si>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</si>
  <si>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</si>
  <si>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</si>
  <si>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</si>
  <si>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</si>
  <si>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</si>
  <si>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</si>
  <si>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</si>
  <si>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</si>
  <si>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</si>
  <si>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</si>
  <si>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</si>
  <si>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</si>
  <si>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</si>
  <si>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</si>
  <si>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</si>
  <si>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</si>
  <si>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</si>
  <si>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</si>
  <si>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</si>
  <si>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</si>
  <si>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</si>
  <si>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</si>
  <si>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</si>
  <si>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</si>
  <si>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</si>
  <si>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</si>
  <si>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</si>
  <si>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</si>
  <si>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</si>
  <si>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</si>
  <si>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</si>
  <si>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</si>
  <si>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</si>
  <si>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</si>
  <si>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</si>
  <si>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</si>
  <si>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</si>
  <si>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</si>
  <si>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</si>
  <si>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</si>
  <si>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</si>
  <si>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</si>
  <si>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</si>
  <si>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</si>
  <si>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</si>
  <si>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</si>
  <si>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</si>
  <si>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</si>
  <si>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</si>
  <si>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</si>
  <si>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</si>
  <si>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</si>
  <si>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</si>
  <si>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</si>
  <si>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</si>
  <si>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</si>
  <si>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</si>
  <si>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</si>
  <si>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</si>
  <si>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</si>
  <si>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</si>
  <si>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</si>
  <si>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</si>
  <si>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</si>
  <si>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</si>
  <si>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</si>
  <si>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</si>
  <si>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</si>
  <si>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</si>
  <si>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</si>
  <si>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</si>
  <si>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</si>
  <si>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</si>
  <si>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</si>
  <si>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</si>
  <si>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</si>
  <si>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</si>
  <si>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</si>
  <si>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</si>
  <si>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</si>
  <si>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</si>
  <si>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</si>
  <si>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</si>
  <si>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</si>
  <si>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</si>
  <si>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</si>
  <si>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</si>
  <si>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</si>
  <si>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</si>
  <si>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</si>
  <si>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</si>
  <si>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</si>
  <si>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</si>
  <si>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</si>
  <si>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</si>
  <si>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</si>
  <si>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</si>
  <si>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</si>
  <si>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</si>
  <si>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</si>
  <si>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</si>
  <si>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</si>
  <si>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</si>
  <si>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</si>
  <si>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</si>
  <si>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</si>
  <si>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</si>
  <si>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</si>
  <si>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</si>
  <si>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</si>
  <si>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</si>
  <si>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</si>
  <si>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</si>
  <si>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</si>
  <si>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</si>
  <si>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</si>
  <si>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</si>
  <si>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</si>
  <si>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</si>
  <si>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</si>
  <si>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</si>
  <si>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</si>
  <si>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</si>
  <si>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</si>
  <si>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</si>
  <si>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</si>
  <si>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</si>
  <si>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</si>
  <si>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</si>
  <si>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</si>
  <si>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</si>
  <si>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</si>
  <si>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</si>
  <si>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</si>
  <si>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</si>
  <si>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</si>
  <si>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</si>
  <si>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</si>
  <si>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</si>
  <si>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</si>
  <si>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</si>
  <si>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</si>
  <si>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</si>
  <si>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</si>
  <si>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</si>
  <si>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</si>
  <si>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</si>
  <si>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</si>
  <si>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</si>
  <si>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</si>
  <si>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</si>
  <si>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</si>
  <si>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</si>
  <si>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</si>
  <si>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</si>
  <si>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</si>
  <si>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</si>
  <si>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</si>
  <si>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</si>
  <si>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</si>
  <si>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</si>
  <si>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</si>
  <si>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</si>
  <si>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</si>
  <si>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</si>
  <si>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</si>
  <si>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</si>
  <si>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</si>
  <si>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</si>
  <si>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</si>
  <si>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</si>
  <si>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</si>
  <si>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</si>
  <si>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</si>
  <si>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</si>
  <si>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</si>
  <si>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</si>
  <si>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</si>
  <si>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</si>
  <si>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</si>
  <si>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</si>
  <si>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</si>
  <si>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</si>
  <si>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</si>
  <si>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</si>
  <si>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</si>
  <si>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</si>
  <si>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</si>
  <si>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</si>
  <si>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</si>
  <si>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</si>
  <si>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</si>
  <si>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</si>
  <si>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</si>
  <si>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</si>
  <si>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</si>
  <si>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</si>
  <si>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</si>
  <si>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</si>
  <si>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</si>
  <si>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</si>
  <si>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</si>
  <si>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</si>
  <si>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</si>
  <si>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</si>
  <si>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</si>
  <si>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</si>
  <si>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</si>
  <si>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</si>
  <si>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</si>
  <si>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</si>
  <si>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</si>
  <si>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</si>
  <si>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</si>
  <si>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</si>
  <si>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</si>
  <si>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</si>
  <si>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</si>
  <si>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</si>
  <si>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</si>
  <si>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</si>
  <si>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</si>
  <si>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</si>
  <si>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</si>
  <si>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</si>
  <si>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</si>
  <si>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</si>
  <si>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</si>
  <si>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</si>
  <si>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</si>
  <si>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</si>
  <si>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</si>
  <si>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</si>
  <si>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</si>
  <si>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</si>
  <si>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</si>
  <si>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</si>
  <si>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</si>
  <si>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</si>
  <si>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</si>
  <si>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</si>
  <si>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</si>
  <si>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</si>
  <si>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</si>
  <si>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</si>
  <si>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</si>
  <si>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</si>
  <si>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</si>
  <si>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</si>
  <si>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</si>
  <si>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</si>
  <si>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</si>
  <si>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</si>
  <si>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</si>
  <si>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</si>
  <si>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</si>
  <si>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</si>
  <si>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</si>
  <si>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</si>
  <si>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</si>
  <si>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</si>
  <si>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</si>
  <si>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</si>
  <si>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</si>
  <si>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</si>
  <si>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</si>
  <si>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</si>
  <si>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</si>
  <si>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</si>
  <si>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</si>
  <si>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</si>
  <si>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</si>
  <si>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</si>
  <si>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</si>
  <si>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</si>
  <si>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</si>
  <si>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</si>
  <si>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</si>
  <si>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</si>
  <si>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</si>
  <si>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</si>
  <si>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</si>
  <si>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</si>
  <si>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</si>
  <si>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</si>
  <si>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</si>
  <si>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</si>
  <si>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</si>
  <si>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</si>
  <si>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</si>
  <si>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</si>
  <si>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</si>
  <si>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</si>
  <si>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</si>
  <si>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</si>
  <si>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</si>
  <si>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</si>
  <si>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</si>
  <si>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</si>
  <si>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</si>
  <si>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</si>
  <si>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</si>
  <si>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</si>
  <si>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</si>
  <si>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</si>
  <si>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</si>
  <si>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</si>
  <si>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</si>
  <si>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</si>
  <si>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</si>
  <si>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</si>
  <si>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</si>
  <si>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</si>
  <si>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</si>
  <si>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</si>
  <si>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</si>
  <si>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</si>
  <si>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</si>
  <si>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</si>
  <si>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</si>
  <si>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</si>
  <si>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</si>
  <si>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</si>
  <si>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</si>
  <si>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</si>
  <si>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</si>
  <si>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</si>
  <si>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</si>
  <si>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</si>
  <si>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</si>
  <si>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</si>
  <si>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</si>
  <si>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</si>
  <si>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</si>
  <si>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</si>
  <si>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</si>
  <si>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</si>
  <si>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</si>
  <si>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</si>
  <si>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</si>
  <si>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</si>
  <si>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</si>
  <si>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</si>
  <si>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</si>
  <si>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</si>
  <si>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</si>
  <si>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</si>
  <si>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</si>
  <si>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</si>
  <si>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</si>
  <si>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</si>
  <si>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</si>
  <si>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</si>
  <si>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</si>
  <si>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</si>
  <si>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</si>
  <si>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</si>
  <si>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</si>
  <si>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</si>
  <si>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</si>
  <si>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</si>
  <si>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</si>
  <si>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</si>
  <si>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</si>
  <si>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</si>
  <si>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</si>
  <si>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</si>
  <si>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</si>
  <si>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</si>
  <si>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</si>
  <si>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</si>
  <si>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</si>
  <si>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</si>
  <si>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</si>
  <si>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</si>
  <si>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</si>
  <si>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</si>
  <si>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</si>
  <si>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</si>
  <si>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</si>
  <si>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</si>
  <si>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</si>
  <si>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</si>
  <si>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</si>
  <si>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</si>
  <si>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</si>
  <si>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</si>
  <si>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</si>
  <si>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</si>
  <si>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</si>
  <si>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</si>
  <si>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</si>
  <si>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</si>
  <si>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</si>
  <si>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</si>
  <si>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</si>
  <si>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</si>
  <si>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</si>
  <si>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</si>
  <si>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</si>
  <si>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</si>
  <si>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</si>
  <si>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</si>
  <si>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</si>
  <si>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</si>
  <si>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</si>
  <si>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</si>
  <si>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</si>
  <si>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</si>
  <si>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</si>
  <si>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</si>
  <si>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</si>
  <si>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</si>
  <si>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</si>
  <si>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</si>
  <si>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</si>
  <si>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</si>
  <si>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</si>
  <si>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</si>
  <si>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</si>
  <si>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</si>
  <si>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</si>
  <si>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</si>
  <si>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</si>
  <si>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</si>
  <si>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</si>
  <si>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</si>
  <si>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</si>
  <si>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</si>
  <si>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</si>
  <si>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</si>
  <si>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</si>
  <si>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</si>
  <si>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</si>
  <si>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</si>
  <si>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</si>
  <si>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</si>
  <si>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</si>
  <si>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</si>
  <si>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</si>
  <si>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</si>
  <si>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</si>
  <si>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</si>
  <si>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</si>
  <si>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</si>
  <si>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</si>
  <si>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</si>
  <si>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</si>
  <si>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</si>
  <si>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</si>
  <si>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</si>
  <si>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</si>
  <si>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</si>
  <si>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</si>
  <si>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</si>
  <si>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</si>
  <si>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</si>
  <si>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</si>
  <si>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</si>
  <si>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</si>
  <si>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</si>
  <si>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</si>
  <si>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</si>
  <si>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</si>
  <si>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</si>
  <si>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</si>
  <si>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</si>
  <si>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</si>
  <si>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</si>
  <si>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</si>
  <si>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</si>
  <si>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</si>
  <si>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</si>
  <si>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</si>
  <si>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</si>
  <si>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</si>
  <si>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</si>
  <si>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</si>
  <si>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</si>
  <si>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</si>
  <si>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</si>
  <si>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</si>
  <si>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</si>
  <si>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</si>
  <si>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</si>
  <si>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</si>
  <si>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</si>
  <si>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</si>
  <si>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</si>
  <si>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</si>
  <si>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</si>
  <si>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</si>
  <si>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</si>
  <si>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</si>
  <si>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</si>
  <si>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</si>
  <si>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</si>
  <si>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</si>
  <si>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</si>
  <si>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</si>
  <si>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</si>
  <si>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</si>
  <si>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</si>
  <si>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</si>
  <si>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</si>
  <si>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</si>
  <si>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</si>
  <si>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</si>
  <si>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</si>
  <si>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</si>
  <si>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</si>
  <si>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</si>
  <si>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</si>
  <si>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</si>
  <si>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</si>
  <si>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</si>
  <si>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</si>
  <si>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</si>
  <si>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</si>
  <si>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</si>
  <si>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</si>
  <si>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</si>
  <si>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</si>
  <si>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</si>
  <si>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</si>
  <si>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</si>
  <si>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</si>
  <si>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</si>
  <si>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</si>
  <si>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</si>
  <si>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</si>
  <si>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</si>
  <si>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</si>
  <si>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</si>
  <si>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</si>
  <si>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</si>
  <si>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</si>
  <si>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</si>
  <si>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</si>
  <si>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</si>
  <si>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</si>
  <si>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</si>
  <si>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</si>
  <si>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</si>
  <si>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</si>
  <si>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</si>
  <si>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</si>
  <si>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</si>
  <si>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</si>
  <si>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</si>
  <si>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</si>
  <si>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</si>
  <si>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</si>
  <si>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</si>
  <si>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</si>
  <si>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</si>
  <si>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</si>
  <si>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</si>
  <si>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</si>
  <si>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</si>
  <si>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</si>
  <si>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</si>
  <si>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</si>
  <si>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</si>
  <si>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</si>
  <si>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</si>
  <si>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</si>
  <si>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</si>
  <si>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</si>
  <si>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</si>
  <si>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</si>
  <si>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</si>
  <si>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</si>
  <si>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</si>
  <si>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</si>
  <si>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</si>
  <si>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</si>
  <si>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</si>
  <si>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</si>
  <si>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</si>
  <si>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</si>
  <si>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</si>
  <si>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</si>
  <si>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</si>
  <si>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</si>
  <si>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</si>
  <si>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</si>
  <si>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</si>
  <si>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</si>
  <si>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</si>
  <si>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</si>
  <si>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</si>
  <si>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</si>
  <si>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</si>
  <si>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</si>
  <si>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</si>
  <si>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</si>
  <si>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</si>
  <si>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</si>
  <si>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</si>
  <si>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</si>
  <si>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</si>
  <si>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</si>
  <si>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</si>
  <si>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</si>
  <si>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</si>
  <si>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</si>
  <si>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</si>
  <si>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</si>
  <si>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</si>
  <si>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</si>
  <si>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</si>
  <si>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</si>
  <si>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</si>
  <si>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</si>
  <si>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</si>
  <si>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</si>
  <si>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</si>
  <si>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</si>
  <si>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</si>
  <si>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</si>
  <si>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</si>
  <si>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</si>
  <si>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</si>
  <si>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</si>
  <si>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</si>
  <si>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</si>
  <si>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</si>
  <si>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</si>
  <si>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</si>
  <si>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</si>
  <si>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</si>
  <si>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</si>
  <si>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</si>
  <si>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</si>
  <si>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</si>
  <si>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</si>
  <si>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</si>
  <si>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</si>
  <si>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</si>
  <si>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</si>
  <si>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</si>
  <si>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</si>
  <si>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</si>
  <si>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</si>
  <si>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</si>
  <si>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</si>
  <si>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</si>
  <si>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</si>
  <si>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</si>
  <si>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</si>
  <si>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</si>
  <si>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</si>
  <si>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</si>
  <si>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</si>
  <si>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</si>
  <si>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</si>
  <si>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</si>
  <si>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</si>
  <si>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</si>
  <si>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</si>
  <si>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</si>
  <si>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</si>
  <si>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</si>
  <si>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</si>
  <si>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</si>
  <si>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</si>
  <si>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</si>
  <si>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</si>
  <si>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</si>
  <si>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</si>
  <si>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</si>
  <si>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</si>
  <si>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</si>
  <si>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</si>
  <si>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</si>
  <si>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</si>
  <si>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</si>
  <si>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</si>
  <si>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</si>
  <si>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</si>
  <si>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</si>
  <si>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</si>
  <si>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</si>
  <si>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</si>
  <si>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</si>
  <si>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</si>
  <si>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</si>
  <si>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</si>
  <si>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</si>
  <si>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</si>
  <si>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</si>
  <si>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</si>
  <si>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</si>
  <si>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</si>
  <si>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</si>
  <si>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</si>
  <si>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</si>
  <si>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</si>
  <si>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</si>
  <si>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</si>
  <si>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</si>
  <si>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</si>
  <si>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</si>
  <si>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</si>
  <si>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</si>
  <si>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</si>
  <si>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</si>
  <si>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</si>
  <si>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</si>
  <si>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</si>
  <si>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</si>
  <si>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</si>
  <si>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</si>
  <si>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</si>
  <si>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</si>
  <si>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</si>
  <si>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</si>
  <si>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</si>
  <si>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</si>
  <si>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</si>
  <si>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</si>
  <si>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</si>
  <si>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</si>
  <si>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</si>
  <si>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</si>
  <si>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</si>
  <si>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</si>
  <si>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</si>
  <si>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</si>
  <si>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</si>
  <si>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</si>
  <si>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</si>
  <si>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</si>
  <si>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</si>
  <si>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</si>
  <si>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</si>
  <si>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</si>
  <si>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</si>
  <si>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</si>
  <si>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</si>
  <si>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</si>
  <si>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</si>
  <si>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</si>
  <si>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</si>
  <si>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</si>
  <si>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</si>
  <si>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</si>
  <si>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</si>
  <si>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</si>
  <si>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</si>
  <si>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</si>
  <si>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</si>
  <si>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</si>
  <si>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</si>
  <si>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</si>
  <si>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</si>
  <si>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</si>
  <si>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</si>
  <si>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</si>
  <si>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</si>
  <si>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</si>
  <si>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</si>
  <si>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</si>
  <si>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</si>
  <si>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</si>
  <si>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</si>
  <si>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</si>
  <si>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</si>
  <si>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</si>
  <si>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</si>
  <si>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</si>
  <si>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</si>
  <si>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</si>
  <si>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</si>
  <si>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</si>
  <si>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</si>
  <si>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</si>
  <si>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</si>
  <si>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</si>
  <si>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</si>
  <si>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</si>
  <si>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</si>
  <si>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</si>
  <si>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</si>
  <si>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</si>
  <si>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</si>
  <si>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</si>
  <si>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</si>
  <si>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</si>
  <si>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</si>
  <si>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</si>
  <si>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</si>
  <si>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</si>
  <si>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</si>
  <si>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</si>
  <si>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</si>
  <si>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</si>
  <si>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</si>
  <si>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</si>
  <si>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</si>
  <si>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</si>
  <si>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</si>
  <si>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</si>
  <si>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</si>
  <si>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</si>
  <si>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</si>
  <si>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</si>
  <si>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</si>
  <si>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</si>
  <si>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</si>
  <si>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</si>
  <si>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</si>
  <si>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</si>
  <si>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</si>
  <si>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</si>
  <si>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</si>
  <si>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</si>
  <si>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</si>
  <si>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</si>
  <si>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</si>
  <si>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</si>
  <si>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</si>
  <si>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</si>
  <si>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</si>
  <si>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</si>
  <si>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</si>
  <si>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</si>
  <si>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</si>
  <si>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</si>
  <si>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</si>
  <si>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</si>
  <si>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</si>
  <si>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</si>
  <si>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</si>
  <si>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</si>
  <si>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</si>
  <si>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</si>
  <si>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</si>
  <si>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</si>
  <si>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</si>
  <si>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</si>
  <si>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</si>
  <si>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</si>
  <si>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</si>
  <si>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</si>
  <si>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</si>
  <si>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</si>
  <si>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</si>
  <si>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</si>
  <si>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</si>
  <si>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</si>
  <si>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</si>
  <si>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</si>
  <si>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</si>
  <si>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</si>
  <si>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</si>
  <si>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</si>
  <si>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</si>
  <si>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</si>
  <si>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</si>
  <si>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</si>
  <si>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</si>
  <si>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</si>
  <si>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</si>
  <si>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</si>
  <si>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</si>
  <si>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</si>
  <si>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</si>
  <si>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</si>
  <si>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</si>
  <si>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</si>
  <si>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</si>
  <si>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</si>
  <si>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</si>
  <si>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</si>
  <si>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</si>
  <si>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</si>
  <si>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</si>
  <si>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</si>
  <si>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</si>
  <si>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</si>
  <si>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</si>
  <si>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</si>
  <si>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</si>
  <si>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</si>
  <si>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</si>
  <si>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</si>
  <si>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</si>
  <si>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</si>
  <si>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</si>
  <si>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</si>
  <si>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</si>
  <si>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</si>
  <si>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</si>
  <si>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</si>
  <si>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</si>
  <si>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</si>
  <si>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</si>
  <si>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</si>
  <si>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</si>
  <si>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</si>
  <si>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</si>
  <si>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</si>
  <si>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</si>
  <si>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</si>
  <si>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</si>
  <si>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</si>
  <si>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</si>
  <si>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</si>
  <si>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</si>
  <si>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</si>
  <si>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</si>
  <si>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</si>
  <si>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</si>
  <si>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</si>
  <si>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</si>
  <si>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</si>
  <si>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</si>
  <si>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</si>
  <si>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</si>
  <si>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</si>
  <si>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</si>
  <si>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</si>
  <si>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</si>
  <si>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</si>
  <si>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</si>
  <si>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</si>
  <si>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</si>
  <si>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</si>
  <si>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</si>
  <si>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</si>
  <si>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</si>
  <si>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</si>
  <si>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</si>
  <si>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</si>
  <si>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</si>
  <si>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</si>
  <si>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</si>
  <si>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</si>
  <si>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</si>
  <si>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</si>
  <si>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</si>
  <si>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</si>
  <si>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</si>
  <si>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</si>
  <si>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</si>
  <si>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</si>
  <si>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</si>
  <si>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</si>
  <si>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</si>
  <si>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</si>
  <si>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</si>
  <si>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</si>
  <si>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</si>
  <si>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</si>
  <si>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</si>
  <si>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</si>
  <si>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</si>
  <si>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</si>
  <si>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</si>
  <si>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</si>
  <si>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</si>
  <si>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</si>
  <si>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</si>
  <si>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</si>
  <si>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</si>
  <si>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</si>
  <si>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</si>
  <si>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</si>
  <si>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</si>
  <si>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</si>
  <si>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</si>
  <si>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</si>
  <si>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</si>
  <si>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</si>
  <si>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</si>
  <si>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</si>
  <si>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</si>
  <si>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</si>
  <si>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</si>
  <si>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</si>
  <si>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</si>
  <si>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</si>
  <si>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</si>
  <si>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</si>
  <si>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</si>
  <si>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</si>
  <si>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</si>
  <si>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</si>
  <si>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</si>
  <si>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</si>
  <si>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</si>
  <si>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</si>
  <si>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</si>
  <si>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</si>
  <si>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</si>
  <si>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</si>
  <si>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</si>
  <si>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</si>
  <si>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</si>
  <si>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</si>
  <si>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</si>
  <si>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</si>
  <si>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</si>
  <si>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</si>
  <si>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</si>
  <si>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</si>
  <si>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</si>
  <si>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</si>
  <si>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</si>
  <si>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</si>
  <si>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</si>
  <si>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</si>
  <si>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</si>
  <si>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</si>
  <si>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</si>
  <si>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</si>
  <si>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</si>
  <si>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</si>
  <si>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</si>
  <si>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</si>
  <si>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</si>
  <si>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</si>
  <si>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</si>
  <si>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</si>
  <si>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</si>
  <si>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</si>
  <si>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</si>
  <si>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</si>
  <si>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</si>
  <si>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</si>
  <si>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</si>
  <si>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</si>
  <si>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</si>
  <si>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</si>
  <si>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</si>
  <si>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</si>
  <si>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</si>
  <si>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</si>
  <si>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</si>
  <si>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</si>
  <si>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</si>
  <si>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</si>
  <si>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</si>
  <si>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</si>
  <si>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</si>
  <si>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</si>
  <si>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</si>
  <si>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</si>
  <si>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</si>
  <si>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</si>
  <si>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</si>
  <si>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</si>
  <si>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</si>
  <si>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</si>
  <si>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</si>
  <si>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</si>
  <si>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</si>
  <si>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</si>
  <si>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</si>
  <si>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</si>
  <si>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</si>
  <si>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</si>
  <si>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</si>
  <si>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</si>
  <si>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</si>
  <si>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</si>
  <si>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</si>
  <si>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</si>
  <si>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</si>
  <si>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</si>
  <si>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</si>
  <si>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</si>
  <si>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</si>
  <si>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</si>
  <si>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</si>
  <si>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</si>
  <si>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</si>
  <si>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</si>
  <si>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</si>
  <si>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</si>
  <si>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</si>
  <si>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</si>
  <si>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</si>
  <si>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</si>
  <si>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</si>
  <si>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</si>
  <si>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</si>
  <si>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</si>
  <si>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</si>
  <si>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</si>
  <si>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</si>
  <si>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</si>
  <si>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</si>
  <si>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</si>
  <si>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</si>
  <si>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</si>
  <si>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</si>
  <si>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</si>
  <si>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</si>
  <si>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</si>
  <si>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</si>
  <si>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</si>
  <si>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</si>
  <si>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</si>
  <si>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</si>
  <si>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</si>
  <si>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</si>
  <si>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</si>
  <si>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</si>
  <si>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</si>
  <si>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</si>
  <si>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</si>
  <si>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</si>
  <si>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</si>
  <si>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</si>
  <si>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</si>
  <si>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</si>
  <si>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</si>
  <si>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</si>
  <si>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</si>
  <si>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</si>
  <si>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</si>
  <si>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</si>
  <si>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</si>
  <si>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</si>
  <si>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</si>
  <si>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</si>
  <si>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</si>
  <si>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</si>
  <si>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</si>
  <si>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</si>
  <si>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</si>
  <si>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</si>
  <si>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</si>
  <si>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</si>
  <si>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</si>
  <si>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</si>
  <si>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</si>
  <si>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</si>
  <si>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</si>
  <si>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</si>
  <si>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</si>
  <si>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</si>
  <si>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</si>
  <si>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</si>
  <si>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</si>
  <si>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</si>
  <si>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</si>
  <si>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</si>
  <si>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</si>
  <si>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</si>
  <si>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</si>
  <si>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</si>
  <si>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</si>
  <si>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</si>
  <si>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</si>
  <si>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</si>
  <si>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</si>
  <si>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</si>
  <si>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</si>
  <si>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</si>
  <si>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</si>
  <si>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</si>
  <si>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</si>
  <si>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</si>
  <si>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</si>
  <si>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</si>
  <si>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</si>
  <si>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</si>
  <si>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</si>
  <si>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</si>
  <si>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</si>
  <si>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</si>
  <si>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</si>
  <si>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</si>
  <si>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</si>
  <si>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</si>
  <si>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</si>
  <si>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</si>
  <si>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</si>
  <si>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</si>
  <si>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</si>
  <si>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</si>
  <si>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</si>
  <si>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</si>
  <si>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</si>
  <si>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</si>
  <si>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</si>
  <si>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</si>
  <si>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</si>
  <si>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</si>
  <si>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</si>
  <si>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</si>
  <si>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</si>
  <si>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</si>
  <si>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</si>
  <si>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</si>
  <si>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</si>
  <si>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</si>
  <si>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</si>
  <si>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</si>
  <si>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</si>
  <si>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</si>
  <si>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</si>
  <si>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</si>
  <si>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</si>
  <si>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</si>
  <si>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</si>
  <si>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</si>
  <si>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</si>
  <si>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</si>
  <si>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</si>
  <si>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</si>
  <si>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</si>
  <si>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</si>
  <si>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</si>
  <si>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</si>
  <si>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</si>
  <si>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</si>
  <si>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</si>
  <si>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</si>
  <si>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</si>
  <si>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</si>
  <si>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</si>
  <si>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</si>
  <si>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</si>
  <si>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</si>
  <si>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</si>
  <si>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</si>
  <si>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</si>
  <si>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</si>
  <si>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</si>
  <si>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</si>
  <si>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</si>
  <si>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</si>
  <si>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</si>
  <si>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</si>
  <si>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</si>
  <si>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</si>
  <si>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</si>
  <si>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</si>
  <si>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</si>
  <si>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</si>
  <si>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</si>
  <si>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</si>
  <si>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</si>
  <si>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</si>
  <si>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</si>
  <si>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</si>
  <si>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</si>
  <si>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</si>
  <si>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</si>
  <si>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</si>
  <si>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</si>
  <si>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</si>
  <si>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</si>
  <si>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</si>
  <si>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</si>
  <si>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</si>
  <si>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</si>
  <si>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</si>
  <si>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</si>
  <si>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</si>
  <si>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</si>
  <si>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</si>
  <si>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</si>
  <si>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</si>
  <si>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</si>
  <si>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</si>
  <si>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</si>
  <si>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</si>
  <si>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</si>
  <si>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</si>
  <si>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</si>
  <si>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</si>
  <si>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</si>
  <si>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</si>
  <si>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</si>
  <si>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</si>
  <si>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</si>
  <si>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</si>
  <si>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</si>
  <si>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</si>
  <si>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</si>
  <si>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</si>
  <si>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</si>
  <si>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</si>
  <si>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</si>
  <si>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</si>
  <si>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</si>
  <si>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</si>
  <si>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</si>
  <si>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</si>
  <si>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</si>
  <si>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</si>
  <si>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</si>
  <si>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</si>
  <si>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</si>
  <si>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</si>
  <si>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</si>
  <si>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</si>
  <si>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</si>
  <si>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</si>
  <si>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</si>
  <si>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</si>
  <si>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</si>
  <si>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</si>
  <si>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</si>
  <si>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</si>
  <si>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</si>
  <si>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</si>
  <si>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</si>
  <si>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</si>
  <si>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</si>
  <si>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</si>
  <si>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</si>
  <si>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</si>
  <si>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</si>
  <si>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</si>
  <si>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</si>
  <si>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</si>
  <si>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</si>
  <si>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</si>
  <si>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</si>
  <si>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</si>
  <si>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</si>
  <si>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</si>
  <si>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</si>
  <si>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</si>
  <si>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</si>
  <si>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</si>
  <si>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</si>
  <si>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</si>
  <si>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</si>
  <si>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</si>
  <si>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</si>
  <si>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</si>
  <si>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</si>
  <si>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</si>
  <si>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</si>
  <si>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</si>
  <si>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</si>
  <si>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</si>
  <si>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</si>
  <si>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</si>
  <si>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</si>
  <si>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</si>
  <si>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</si>
  <si>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</si>
  <si>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</si>
  <si>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</si>
  <si>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</si>
  <si>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</si>
  <si>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</si>
  <si>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</si>
  <si>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</si>
  <si>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</si>
  <si>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</si>
  <si>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</si>
  <si>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</si>
  <si>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</si>
  <si>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</si>
  <si>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</si>
  <si>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</si>
  <si>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</si>
  <si>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</si>
  <si>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</si>
  <si>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</si>
  <si>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</si>
  <si>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</si>
  <si>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</si>
  <si>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</si>
  <si>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</si>
  <si>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</si>
  <si>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</si>
  <si>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</si>
  <si>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</si>
  <si>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</si>
  <si>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</si>
  <si>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</si>
  <si>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</si>
  <si>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</si>
  <si>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</si>
  <si>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</si>
  <si>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</si>
  <si>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</si>
  <si>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</si>
  <si>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</si>
  <si>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</si>
  <si>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</si>
  <si>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</si>
  <si>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</si>
  <si>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</si>
  <si>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</si>
  <si>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</si>
  <si>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</si>
  <si>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</si>
  <si>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</si>
  <si>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</si>
  <si>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</si>
  <si>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</si>
  <si>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</si>
  <si>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</si>
  <si>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</si>
  <si>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</si>
  <si>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</si>
  <si>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</si>
  <si>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</si>
  <si>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</si>
  <si>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</si>
  <si>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</si>
  <si>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</si>
  <si>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</si>
  <si>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</si>
  <si>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</si>
  <si>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</si>
  <si>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</si>
  <si>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</si>
  <si>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</si>
  <si>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</si>
  <si>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</si>
  <si>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</si>
  <si>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</si>
  <si>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</si>
  <si>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</si>
  <si>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</si>
  <si>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</si>
  <si>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</si>
  <si>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</si>
  <si>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</si>
  <si>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</si>
  <si>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</si>
  <si>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</si>
  <si>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</si>
  <si>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</si>
  <si>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</si>
  <si>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</si>
  <si>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</si>
  <si>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</si>
  <si>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</si>
  <si>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</si>
  <si>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</si>
  <si>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</si>
  <si>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</si>
  <si>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</si>
  <si>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</si>
  <si>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</si>
  <si>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</si>
  <si>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</si>
  <si>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</si>
  <si>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</si>
  <si>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</si>
  <si>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</si>
  <si>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</si>
  <si>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</si>
  <si>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</si>
  <si>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</si>
  <si>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</si>
  <si>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</si>
  <si>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</si>
  <si>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</si>
  <si>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</si>
  <si>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</si>
  <si>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</si>
  <si>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</si>
  <si>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</si>
  <si>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</si>
  <si>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</si>
  <si>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</si>
  <si>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</si>
  <si>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</si>
  <si>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</si>
  <si>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</si>
  <si>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</si>
  <si>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</si>
  <si>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</si>
  <si>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</si>
  <si>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</si>
  <si>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</si>
  <si>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</si>
  <si>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</si>
  <si>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</si>
  <si>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</si>
  <si>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</si>
  <si>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</si>
  <si>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</si>
  <si>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</si>
  <si>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</si>
  <si>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</si>
  <si>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</si>
  <si>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</si>
  <si>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</si>
  <si>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</si>
  <si>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</si>
  <si>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</si>
  <si>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</si>
  <si>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</si>
  <si>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</si>
  <si>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</si>
  <si>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</si>
  <si>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</si>
  <si>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</si>
  <si>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</si>
  <si>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</si>
  <si>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</si>
  <si>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</si>
  <si>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</si>
  <si>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</si>
  <si>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</si>
  <si>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</si>
  <si>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</si>
  <si>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</si>
  <si>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</si>
  <si>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</si>
  <si>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</si>
  <si>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</si>
  <si>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</si>
  <si>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</si>
  <si>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</si>
  <si>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</si>
  <si>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</si>
  <si>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</si>
  <si>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</si>
  <si>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</si>
  <si>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</si>
  <si>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</si>
  <si>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</si>
  <si>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</si>
  <si>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</si>
  <si>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</si>
  <si>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</si>
  <si>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</si>
  <si>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</si>
  <si>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</si>
  <si>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</si>
  <si>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</si>
  <si>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</si>
  <si>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</si>
  <si>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</si>
  <si>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</si>
  <si>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</si>
  <si>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</si>
  <si>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</si>
  <si>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</si>
  <si>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</si>
  <si>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</si>
  <si>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</si>
  <si>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</si>
  <si>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</si>
  <si>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</si>
  <si>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</si>
  <si>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</si>
  <si>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</si>
  <si>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</si>
  <si>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</si>
  <si>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</si>
  <si>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</si>
  <si>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</si>
  <si>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</si>
  <si>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</si>
  <si>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</si>
  <si>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</si>
  <si>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</si>
  <si>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</si>
  <si>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</si>
  <si>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</si>
  <si>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</si>
  <si>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</si>
  <si>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</si>
  <si>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</si>
  <si>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</si>
  <si>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</si>
  <si>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</si>
  <si>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</si>
  <si>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</si>
  <si>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</si>
  <si>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</si>
  <si>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</si>
  <si>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</si>
  <si>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</si>
  <si>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</si>
  <si>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</si>
  <si>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</si>
  <si>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</si>
  <si>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</si>
  <si>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</si>
  <si>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</si>
  <si>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</si>
  <si>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</si>
  <si>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</si>
  <si>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</si>
  <si>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</si>
  <si>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</si>
  <si>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</si>
  <si>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</si>
  <si>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</si>
  <si>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</si>
  <si>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</si>
  <si>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</si>
  <si>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</si>
  <si>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</si>
  <si>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</si>
  <si>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</si>
  <si>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</si>
  <si>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</si>
  <si>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</si>
  <si>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</si>
  <si>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</si>
  <si>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</si>
  <si>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</si>
  <si>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</si>
  <si>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</si>
  <si>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</si>
  <si>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</si>
  <si>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</si>
  <si>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</si>
  <si>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</si>
  <si>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</si>
  <si>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</si>
  <si>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</si>
  <si>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</si>
  <si>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</si>
  <si>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</si>
  <si>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</si>
  <si>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</si>
  <si>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</si>
  <si>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</si>
  <si>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</si>
  <si>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</si>
  <si>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</si>
  <si>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</si>
  <si>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</si>
  <si>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</si>
  <si>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</si>
  <si>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</si>
  <si>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</si>
  <si>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</si>
  <si>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</si>
  <si>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</si>
  <si>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</si>
  <si>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</si>
  <si>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</si>
  <si>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</si>
  <si>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</si>
  <si>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</si>
  <si>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</si>
  <si>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</si>
  <si>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</si>
  <si>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</si>
  <si>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</si>
  <si>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</si>
  <si>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</si>
  <si>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</si>
  <si>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</si>
  <si>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</si>
  <si>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</si>
  <si>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</si>
  <si>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</si>
  <si>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</si>
  <si>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</si>
  <si>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</si>
  <si>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</si>
  <si>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</si>
  <si>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</si>
  <si>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</si>
  <si>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</si>
  <si>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</si>
  <si>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</si>
  <si>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</si>
  <si>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</si>
  <si>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</si>
  <si>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</si>
  <si>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</si>
  <si>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</si>
  <si>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</si>
  <si>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</si>
  <si>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</si>
  <si>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</si>
  <si>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</si>
  <si>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</si>
  <si>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</si>
  <si>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</si>
  <si>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</si>
  <si>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</si>
  <si>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</si>
  <si>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</si>
  <si>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</si>
  <si>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</si>
  <si>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</si>
  <si>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</si>
  <si>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</si>
  <si>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</si>
  <si>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</si>
  <si>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</si>
  <si>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</si>
  <si>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</si>
  <si>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</si>
  <si>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</si>
  <si>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</si>
  <si>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</si>
  <si>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</si>
  <si>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</si>
  <si>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</si>
  <si>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</si>
  <si>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</si>
  <si>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</si>
  <si>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</si>
  <si>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</si>
  <si>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</si>
  <si>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</si>
  <si>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</si>
  <si>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</si>
  <si>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</si>
  <si>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</si>
  <si>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</si>
  <si>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</si>
  <si>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</si>
  <si>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</si>
  <si>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</si>
  <si>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</si>
  <si>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</si>
  <si>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</si>
  <si>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</si>
  <si>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</si>
  <si>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</si>
  <si>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</si>
  <si>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</si>
  <si>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</si>
  <si>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</si>
  <si>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</si>
  <si>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</si>
  <si>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</si>
  <si>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</si>
  <si>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</si>
  <si>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</si>
  <si>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</si>
  <si>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</si>
  <si>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</si>
  <si>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</si>
  <si>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</si>
  <si>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</si>
  <si>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</si>
  <si>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</si>
  <si>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</si>
  <si>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</si>
  <si>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</si>
  <si>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</si>
  <si>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</si>
  <si>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</si>
  <si>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</si>
  <si>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</si>
  <si>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</si>
  <si>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</si>
  <si>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</si>
  <si>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</si>
  <si>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</si>
  <si>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</si>
  <si>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</si>
  <si>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</si>
  <si>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</si>
  <si>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</si>
  <si>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</si>
  <si>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</si>
  <si>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</si>
  <si>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</si>
  <si>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</si>
  <si>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</si>
  <si>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</si>
  <si>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</si>
  <si>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</si>
  <si>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</si>
  <si>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</si>
  <si>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</si>
  <si>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</si>
  <si>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</si>
  <si>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</si>
  <si>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</si>
  <si>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</si>
  <si>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</si>
  <si>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</si>
  <si>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</si>
  <si>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</si>
  <si>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</si>
  <si>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</si>
  <si>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</si>
  <si>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</si>
  <si>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</si>
  <si>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</si>
  <si>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</si>
  <si>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</si>
  <si>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</si>
  <si>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</si>
  <si>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</si>
  <si>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</si>
  <si>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</si>
  <si>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</si>
  <si>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</si>
  <si>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</si>
  <si>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</si>
  <si>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</si>
  <si>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</si>
  <si>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</si>
  <si>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</si>
  <si>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</si>
  <si>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</si>
  <si>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</si>
  <si>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</si>
  <si>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</si>
  <si>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</si>
  <si>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</si>
  <si>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</si>
  <si>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</si>
  <si>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</si>
  <si>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</si>
  <si>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</si>
  <si>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</si>
  <si>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</si>
  <si>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</si>
  <si>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</si>
  <si>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</si>
  <si>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</si>
  <si>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</si>
  <si>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</si>
  <si>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</si>
  <si>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</si>
  <si>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</si>
  <si>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</si>
  <si>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</si>
  <si>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</si>
  <si>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</si>
  <si>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</si>
  <si>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</si>
  <si>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</si>
  <si>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</si>
  <si>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</si>
  <si>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</si>
  <si>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</si>
  <si>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</si>
  <si>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</si>
  <si>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</si>
  <si>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</si>
  <si>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</si>
  <si>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</si>
  <si>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</si>
  <si>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</si>
  <si>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</si>
  <si>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</si>
  <si>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</si>
  <si>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</si>
  <si>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</si>
  <si>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</si>
  <si>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</si>
  <si>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</si>
  <si>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</si>
  <si>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</si>
  <si>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</si>
  <si>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</si>
  <si>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</si>
  <si>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</si>
  <si>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</si>
  <si>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</si>
  <si>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</si>
  <si>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</si>
  <si>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</si>
  <si>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</si>
  <si>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</si>
  <si>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</si>
  <si>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</si>
  <si>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</si>
  <si>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</si>
  <si>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</si>
  <si>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</si>
  <si>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</si>
  <si>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</si>
  <si>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</si>
  <si>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</si>
  <si>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</si>
  <si>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</si>
  <si>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</si>
  <si>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</si>
  <si>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</si>
  <si>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</si>
  <si>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</si>
  <si>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</si>
  <si>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</si>
  <si>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</si>
  <si>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</si>
  <si>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</si>
  <si>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</si>
  <si>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</si>
  <si>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</si>
  <si>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</si>
  <si>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</si>
  <si>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</si>
  <si>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</si>
  <si>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</si>
  <si>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</si>
  <si>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</si>
  <si>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</si>
  <si>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</si>
  <si>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</si>
  <si>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</si>
  <si>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</si>
  <si>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</si>
  <si>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</si>
  <si>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</si>
  <si>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</si>
  <si>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</si>
  <si>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</si>
  <si>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</si>
  <si>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</si>
  <si>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</si>
  <si>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</si>
  <si>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</si>
  <si>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</si>
  <si>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</si>
  <si>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</si>
  <si>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</si>
  <si>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</si>
  <si>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</si>
  <si>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</si>
  <si>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</si>
  <si>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</si>
  <si>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</si>
  <si>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</si>
  <si>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</si>
  <si>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</si>
  <si>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</si>
  <si>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</si>
  <si>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</si>
  <si>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</si>
  <si>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</si>
  <si>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</si>
  <si>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</si>
  <si>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</si>
  <si>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</si>
  <si>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</si>
  <si>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</si>
  <si>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</si>
  <si>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</si>
  <si>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</si>
  <si>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</si>
  <si>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</si>
  <si>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</si>
  <si>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</si>
  <si>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</si>
  <si>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</si>
  <si>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</si>
  <si>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</si>
  <si>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</si>
  <si>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</si>
  <si>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</si>
  <si>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</si>
  <si>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</si>
  <si>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</si>
  <si>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</si>
  <si>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</si>
  <si>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</si>
  <si>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</si>
  <si>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</si>
  <si>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</si>
  <si>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</si>
  <si>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</si>
  <si>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</si>
  <si>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</si>
  <si>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</si>
  <si>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</si>
  <si>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</si>
  <si>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</si>
  <si>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</si>
  <si>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</si>
  <si>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</si>
  <si>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</si>
  <si>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</si>
  <si>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</si>
  <si>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</si>
  <si>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</si>
  <si>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</si>
  <si>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</si>
  <si>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</si>
  <si>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</si>
  <si>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</si>
  <si>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</si>
  <si>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</si>
  <si>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</si>
  <si>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</si>
  <si>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</si>
  <si>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</si>
  <si>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</si>
  <si>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</si>
  <si>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</si>
  <si>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</si>
  <si>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</si>
  <si>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</si>
  <si>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</si>
  <si>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</si>
  <si>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</si>
  <si>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</si>
  <si>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</si>
  <si>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</si>
  <si>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</si>
  <si>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</si>
  <si>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</si>
  <si>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</si>
  <si>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</si>
  <si>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</si>
  <si>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</si>
  <si>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</si>
  <si>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</si>
  <si>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</si>
  <si>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</si>
  <si>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</si>
  <si>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</si>
  <si>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</si>
  <si>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</si>
  <si>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</si>
  <si>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</si>
  <si>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</si>
  <si>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</si>
  <si>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</si>
  <si>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</si>
  <si>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</si>
  <si>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</si>
  <si>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</si>
  <si>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</si>
  <si>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</si>
  <si>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</si>
  <si>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</si>
  <si>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</si>
  <si>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</si>
  <si>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</si>
  <si>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</si>
  <si>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</si>
  <si>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</si>
  <si>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</si>
  <si>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</si>
  <si>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</si>
  <si>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</si>
  <si>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</si>
  <si>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</si>
  <si>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</si>
  <si>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</si>
  <si>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</si>
  <si>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</si>
  <si>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</si>
  <si>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</si>
  <si>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</si>
  <si>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</si>
  <si>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</si>
  <si>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</si>
  <si>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</si>
  <si>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</si>
  <si>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</si>
  <si>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</si>
  <si>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</si>
  <si>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</si>
  <si>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</si>
  <si>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</si>
  <si>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</si>
  <si>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</si>
  <si>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</si>
  <si>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</si>
  <si>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</si>
  <si>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</si>
  <si>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</si>
  <si>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</si>
  <si>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</si>
  <si>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</si>
  <si>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</si>
  <si>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</si>
  <si>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</si>
  <si>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</si>
  <si>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</si>
  <si>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</si>
  <si>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</si>
  <si>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</si>
  <si>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</si>
  <si>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</si>
  <si>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</si>
  <si>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</si>
  <si>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</si>
  <si>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</si>
  <si>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</si>
  <si>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</si>
  <si>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</si>
  <si>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</si>
  <si>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</si>
  <si>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</si>
  <si>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</si>
  <si>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</si>
  <si>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</si>
  <si>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</si>
  <si>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</si>
  <si>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</si>
  <si>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</si>
  <si>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</si>
  <si>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</si>
  <si>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</si>
  <si>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</si>
  <si>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</si>
  <si>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</si>
  <si>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</si>
  <si>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</si>
  <si>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</si>
  <si>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</si>
  <si>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</si>
  <si>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</si>
  <si>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</si>
  <si>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</si>
  <si>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</si>
  <si>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</si>
  <si>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</si>
  <si>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</si>
  <si>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</si>
  <si>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</si>
  <si>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</si>
  <si>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</si>
  <si>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</si>
  <si>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</si>
  <si>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</si>
  <si>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</si>
  <si>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</si>
  <si>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</si>
  <si>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</si>
  <si>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</si>
  <si>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</si>
  <si>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</si>
  <si>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</si>
  <si>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</si>
  <si>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</si>
  <si>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</si>
  <si>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</si>
  <si>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</si>
  <si>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</si>
  <si>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</si>
  <si>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</si>
  <si>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</si>
  <si>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</si>
  <si>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</si>
  <si>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</si>
  <si>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</si>
  <si>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</si>
  <si>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</si>
  <si>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</si>
  <si>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</si>
  <si>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</si>
  <si>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</si>
  <si>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</si>
  <si>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</si>
  <si>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</si>
  <si>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</si>
  <si>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</si>
  <si>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</si>
  <si>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</si>
  <si>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</si>
  <si>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</si>
  <si>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</si>
  <si>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</si>
  <si>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</si>
  <si>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</si>
  <si>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</si>
  <si>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</si>
  <si>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</si>
  <si>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</si>
  <si>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</si>
  <si>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</si>
  <si>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</si>
  <si>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</si>
  <si>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</si>
  <si>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</si>
  <si>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</si>
  <si>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</si>
  <si>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</si>
  <si>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</si>
  <si>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</si>
  <si>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</si>
  <si>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</si>
  <si>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</si>
  <si>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</si>
  <si>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</si>
  <si>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</si>
  <si>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</si>
  <si>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</si>
  <si>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</si>
  <si>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</si>
  <si>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</si>
  <si>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</si>
  <si>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</si>
  <si>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</si>
  <si>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</si>
  <si>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</si>
  <si>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</si>
  <si>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</si>
  <si>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</si>
  <si>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</si>
  <si>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</si>
  <si>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</si>
  <si>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</si>
  <si>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</si>
  <si>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</si>
  <si>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</si>
  <si>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</si>
  <si>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</si>
  <si>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</si>
  <si>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</si>
  <si>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</si>
  <si>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</si>
  <si>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</si>
  <si>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</si>
  <si>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</si>
  <si>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</si>
  <si>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</si>
  <si>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</si>
  <si>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</si>
  <si>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</si>
  <si>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</si>
  <si>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</si>
  <si>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</si>
  <si>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</si>
  <si>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</si>
  <si>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</si>
  <si>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</si>
  <si>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</si>
  <si>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</si>
  <si>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</si>
  <si>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</si>
  <si>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</si>
  <si>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</si>
  <si>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</si>
  <si>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</si>
  <si>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</si>
  <si>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</si>
  <si>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</si>
  <si>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</si>
  <si>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</si>
  <si>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</si>
  <si>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</si>
  <si>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</si>
  <si>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</si>
  <si>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</si>
  <si>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</si>
  <si>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</si>
  <si>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</si>
  <si>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</si>
  <si>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</si>
  <si>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</si>
  <si>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</si>
  <si>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</si>
  <si>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</si>
  <si>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</si>
  <si>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</si>
  <si>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</si>
  <si>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</si>
  <si>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</si>
  <si>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</si>
  <si>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</si>
  <si>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</si>
  <si>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</si>
  <si>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</si>
  <si>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</si>
  <si>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</si>
  <si>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</si>
  <si>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</si>
  <si>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</si>
  <si>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</si>
  <si>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</si>
  <si>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</si>
  <si>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</si>
  <si>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</si>
  <si>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</si>
  <si>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</si>
  <si>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</si>
  <si>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</si>
  <si>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</si>
  <si>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</si>
  <si>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</si>
  <si>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</si>
  <si>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</si>
  <si>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</si>
  <si>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</si>
  <si>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</si>
  <si>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</si>
  <si>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</si>
  <si>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</si>
  <si>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</si>
  <si>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</si>
  <si>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</si>
  <si>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</si>
  <si>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</si>
  <si>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</si>
  <si>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</si>
  <si>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</si>
  <si>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</si>
  <si>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</si>
  <si>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</si>
  <si>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</si>
  <si>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</si>
  <si>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</si>
  <si>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</si>
  <si>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</si>
  <si>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</si>
  <si>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</si>
  <si>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</si>
  <si>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</si>
  <si>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</si>
  <si>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</si>
  <si>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</si>
  <si>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</si>
  <si>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</si>
  <si>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</si>
  <si>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</si>
  <si>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</si>
  <si>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</si>
  <si>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</si>
  <si>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</si>
  <si>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</si>
  <si>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</si>
  <si>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</si>
  <si>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</si>
  <si>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</si>
  <si>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</si>
  <si>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</si>
  <si>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</si>
  <si>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</si>
  <si>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</si>
  <si>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</si>
  <si>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</si>
  <si>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</si>
  <si>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</si>
  <si>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</si>
  <si>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</si>
  <si>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</si>
  <si>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</si>
  <si>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</si>
  <si>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</si>
  <si>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</si>
  <si>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</si>
  <si>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</si>
  <si>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</si>
  <si>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</si>
  <si>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</si>
  <si>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</si>
  <si>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</si>
  <si>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</si>
  <si>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</si>
  <si>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</si>
  <si>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</si>
  <si>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</si>
  <si>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</si>
  <si>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</si>
  <si>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</si>
  <si>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</si>
  <si>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</si>
  <si>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</si>
  <si>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</si>
  <si>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</si>
  <si>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</si>
  <si>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</si>
  <si>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</si>
  <si>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</si>
  <si>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</si>
  <si>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</si>
  <si>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</si>
  <si>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</si>
  <si>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</si>
  <si>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</si>
  <si>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</si>
  <si>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</si>
  <si>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</si>
  <si>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</si>
  <si>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</si>
  <si>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</si>
  <si>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</si>
  <si>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</si>
  <si>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</si>
  <si>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</si>
  <si>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</si>
  <si>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</si>
  <si>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</si>
  <si>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</si>
  <si>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</si>
  <si>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</si>
  <si>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</si>
  <si>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</si>
  <si>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</si>
  <si>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</si>
  <si>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</si>
  <si>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</si>
  <si>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</si>
  <si>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</si>
  <si>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</si>
  <si>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</si>
  <si>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</si>
  <si>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</si>
  <si>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</si>
  <si>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</si>
  <si>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</si>
  <si>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</si>
  <si>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</si>
  <si>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</si>
  <si>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</si>
  <si>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</si>
  <si>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</si>
  <si>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</si>
  <si>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</si>
  <si>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</si>
  <si>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</si>
  <si>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</si>
  <si>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</si>
  <si>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</si>
  <si>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</si>
  <si>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</si>
  <si>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</si>
  <si>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</si>
  <si>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</si>
  <si>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</si>
  <si>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</si>
  <si>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</si>
  <si>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</si>
  <si>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</si>
  <si>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</si>
  <si>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</si>
  <si>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</si>
  <si>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</si>
  <si>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</si>
  <si>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</si>
  <si>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</si>
  <si>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</si>
  <si>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</si>
  <si>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</si>
  <si>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</si>
  <si>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</si>
  <si>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</si>
  <si>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</si>
  <si>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</si>
  <si>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</si>
  <si>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</si>
  <si>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</si>
  <si>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</si>
  <si>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</si>
  <si>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</si>
  <si>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</si>
  <si>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</si>
  <si>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</si>
  <si>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</si>
  <si>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</si>
  <si>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</si>
  <si>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</si>
  <si>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</si>
  <si>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</si>
  <si>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</si>
  <si>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</si>
  <si>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</si>
  <si>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</si>
  <si>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</si>
  <si>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</si>
  <si>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</si>
  <si>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</si>
  <si>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</si>
  <si>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</si>
  <si>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</si>
  <si>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</si>
  <si>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</si>
  <si>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</si>
  <si>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</si>
  <si>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</si>
  <si>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</si>
  <si>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</si>
  <si>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</si>
  <si>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</si>
  <si>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</si>
  <si>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</si>
  <si>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</si>
  <si>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</si>
  <si>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</si>
  <si>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</si>
  <si>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</si>
  <si>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</si>
  <si>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</si>
  <si>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</si>
  <si>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</si>
  <si>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</si>
  <si>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</si>
  <si>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</si>
  <si>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</si>
  <si>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</si>
  <si>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</si>
  <si>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</si>
  <si>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</si>
  <si>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</si>
  <si>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</si>
  <si>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</si>
  <si>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</si>
  <si>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</si>
  <si>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</si>
  <si>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</si>
  <si>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</si>
  <si>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</si>
  <si>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</si>
  <si>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</si>
  <si>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</si>
  <si>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</si>
  <si>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</si>
  <si>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</si>
  <si>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</si>
  <si>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</si>
  <si>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</si>
  <si>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</si>
  <si>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</si>
  <si>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</si>
  <si>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</si>
  <si>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</si>
  <si>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</si>
  <si>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</si>
  <si>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</si>
  <si>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</si>
  <si>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</si>
  <si>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</si>
  <si>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</si>
  <si>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</si>
  <si>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</si>
  <si>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</si>
  <si>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</si>
  <si>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</si>
  <si>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</si>
  <si>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</si>
  <si>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</si>
  <si>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</si>
  <si>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</si>
  <si>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</si>
  <si>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</si>
  <si>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</si>
  <si>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</si>
  <si>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</si>
  <si>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</si>
  <si>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</si>
  <si>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</si>
  <si>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</si>
  <si>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</si>
  <si>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</si>
  <si>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</si>
  <si>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</si>
  <si>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</si>
  <si>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</si>
  <si>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</si>
  <si>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</si>
  <si>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</si>
  <si>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</si>
  <si>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</si>
  <si>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</si>
  <si>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</si>
  <si>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</si>
  <si>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</si>
  <si>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</si>
  <si>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</si>
  <si>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</si>
  <si>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</si>
  <si>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</si>
  <si>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</si>
  <si>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</si>
  <si>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</si>
  <si>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</si>
  <si>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</si>
  <si>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</si>
  <si>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</si>
  <si>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</si>
  <si>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</si>
  <si>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</si>
  <si>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</si>
  <si>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</si>
  <si>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</si>
  <si>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</si>
  <si>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</si>
  <si>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</si>
  <si>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</si>
  <si>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</si>
  <si>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</si>
  <si>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</si>
  <si>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</si>
  <si>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</si>
  <si>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</si>
  <si>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</si>
  <si>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</si>
  <si>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</si>
  <si>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</si>
  <si>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</si>
  <si>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</si>
  <si>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</si>
  <si>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</si>
  <si>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</si>
  <si>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</si>
  <si>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</si>
  <si>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</si>
  <si>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</si>
  <si>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</si>
  <si>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</si>
  <si>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</si>
  <si>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</si>
  <si>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</si>
  <si>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</si>
  <si>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</si>
  <si>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</si>
  <si>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</si>
  <si>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</si>
  <si>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</si>
  <si>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</si>
  <si>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</si>
  <si>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</si>
  <si>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</si>
  <si>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</si>
  <si>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</si>
  <si>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</si>
  <si>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</si>
  <si>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</si>
  <si>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</si>
  <si>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</si>
  <si>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</si>
  <si>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</si>
  <si>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</si>
  <si>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</si>
  <si>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</si>
  <si>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</si>
  <si>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</si>
  <si>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</si>
  <si>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</si>
  <si>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</si>
  <si>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</si>
  <si>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</si>
  <si>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</si>
  <si>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</si>
  <si>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</si>
  <si>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</si>
  <si>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</si>
  <si>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</si>
  <si>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</si>
  <si>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</si>
  <si>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</si>
  <si>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</si>
  <si>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</si>
  <si>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</si>
  <si>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</si>
  <si>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</si>
  <si>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</si>
  <si>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</si>
  <si>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</si>
  <si>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</si>
  <si>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</si>
  <si>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</si>
  <si>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</si>
  <si>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</si>
  <si>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</si>
  <si>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</si>
  <si>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</si>
  <si>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</si>
  <si>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</si>
  <si>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</si>
  <si>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</si>
  <si>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</si>
  <si>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</si>
  <si>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</si>
  <si>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</si>
  <si>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</si>
  <si>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</si>
  <si>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</si>
  <si>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</si>
  <si>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</si>
  <si>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</si>
  <si>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</si>
  <si>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</si>
  <si>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</si>
  <si>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</si>
  <si>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</si>
  <si>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</si>
  <si>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</si>
  <si>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</si>
  <si>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</si>
  <si>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</si>
  <si>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</si>
  <si>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</si>
  <si>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</si>
  <si>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</si>
  <si>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</si>
  <si>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</si>
  <si>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</si>
  <si>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</si>
  <si>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</si>
  <si>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</si>
  <si>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</si>
  <si>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</si>
  <si>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</si>
  <si>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</si>
  <si>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</si>
  <si>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</si>
  <si>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</si>
  <si>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</si>
  <si>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</si>
  <si>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</si>
  <si>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</si>
  <si>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</si>
  <si>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</si>
  <si>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</si>
  <si>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</si>
  <si>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</si>
  <si>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</si>
  <si>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</si>
  <si>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</si>
  <si>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</si>
  <si>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</si>
  <si>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</si>
  <si>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</si>
  <si>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</si>
  <si>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</si>
  <si>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</si>
  <si>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</si>
  <si>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</si>
  <si>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</si>
  <si>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</si>
  <si>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</si>
  <si>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</si>
  <si>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</si>
  <si>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</si>
  <si>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</si>
  <si>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</si>
  <si>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</si>
  <si>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</si>
  <si>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</si>
  <si>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</si>
  <si>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</si>
  <si>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</si>
  <si>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</si>
  <si>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</si>
  <si>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</si>
  <si>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</si>
  <si>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</si>
  <si>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</si>
  <si>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</si>
  <si>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</si>
  <si>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</si>
  <si>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</si>
  <si>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</si>
  <si>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</si>
  <si>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</si>
  <si>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</si>
  <si>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</si>
  <si>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</si>
  <si>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</si>
  <si>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</si>
  <si>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</si>
  <si>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</si>
  <si>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</si>
  <si>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</si>
  <si>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</si>
  <si>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</si>
  <si>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</si>
  <si>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</si>
  <si>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</si>
  <si>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</si>
  <si>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</si>
  <si>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</si>
  <si>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</si>
  <si>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</si>
  <si>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</si>
  <si>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</si>
  <si>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</si>
  <si>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</si>
  <si>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</si>
  <si>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</si>
  <si>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</si>
  <si>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</si>
  <si>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</si>
  <si>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</si>
  <si>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</si>
  <si>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</si>
  <si>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</si>
  <si>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</si>
  <si>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</si>
  <si>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</si>
  <si>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</si>
  <si>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</si>
  <si>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</si>
  <si>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</si>
  <si>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</si>
  <si>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</si>
  <si>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</si>
  <si>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</si>
  <si>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</si>
  <si>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</si>
  <si>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</si>
  <si>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</si>
  <si>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</si>
  <si>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</si>
  <si>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</si>
  <si>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</si>
  <si>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</si>
  <si>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</si>
  <si>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</si>
  <si>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</si>
  <si>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</si>
  <si>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</si>
  <si>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</si>
  <si>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</si>
  <si>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</si>
  <si>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</si>
  <si>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</si>
  <si>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</si>
  <si>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</si>
  <si>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</si>
  <si>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</si>
  <si>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</si>
  <si>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</si>
  <si>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</si>
  <si>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</si>
  <si>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</si>
  <si>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</si>
  <si>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</si>
  <si>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</si>
  <si>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</si>
  <si>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</si>
  <si>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</si>
  <si>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</si>
  <si>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</si>
  <si>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</si>
  <si>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</si>
  <si>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</si>
  <si>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</si>
  <si>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</si>
  <si>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</si>
  <si>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</si>
  <si>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</si>
  <si>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</si>
  <si>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</si>
  <si>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</si>
  <si>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</si>
  <si>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</si>
  <si>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</si>
  <si>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</si>
  <si>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</si>
  <si>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</si>
  <si>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</si>
  <si>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</si>
  <si>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</si>
  <si>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</si>
  <si>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</si>
  <si>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</si>
  <si>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</si>
  <si>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</si>
  <si>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</si>
  <si>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</si>
  <si>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</si>
  <si>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</si>
  <si>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</si>
  <si>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</si>
  <si>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</si>
  <si>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</si>
  <si>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</si>
  <si>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</si>
  <si>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</si>
  <si>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</si>
  <si>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</si>
  <si>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</si>
  <si>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</si>
  <si>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</si>
  <si>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</si>
  <si>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</si>
  <si>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</si>
  <si>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</si>
  <si>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</si>
  <si>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</si>
  <si>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</si>
  <si>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</si>
  <si>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</si>
  <si>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</si>
  <si>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</si>
  <si>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</si>
  <si>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</si>
  <si>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</si>
  <si>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</si>
  <si>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</si>
  <si>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</si>
  <si>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</si>
  <si>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</si>
  <si>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</si>
  <si>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</si>
  <si>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</si>
  <si>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</si>
  <si>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</si>
  <si>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</si>
  <si>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</si>
  <si>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</si>
  <si>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</si>
  <si>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</si>
  <si>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</si>
  <si>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</si>
  <si>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</si>
  <si>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</si>
  <si>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</si>
  <si>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</si>
  <si>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</si>
  <si>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</si>
  <si>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</si>
  <si>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</si>
  <si>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</si>
  <si>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</si>
  <si>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</si>
  <si>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</si>
  <si>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</si>
  <si>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</si>
  <si>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</si>
  <si>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</si>
  <si>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</si>
  <si>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</si>
  <si>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</si>
  <si>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</si>
  <si>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</si>
  <si>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</si>
  <si>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</si>
  <si>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</si>
  <si>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</si>
  <si>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</si>
  <si>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</si>
  <si>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</si>
  <si>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</si>
  <si>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</si>
  <si>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</si>
  <si>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</si>
  <si>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</si>
  <si>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</si>
  <si>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</si>
  <si>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</si>
  <si>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</si>
  <si>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</si>
  <si>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</si>
  <si>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</si>
  <si>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</si>
  <si>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</si>
  <si>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</si>
  <si>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</si>
  <si>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</si>
  <si>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</si>
  <si>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</si>
  <si>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</si>
  <si>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</si>
  <si>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</si>
  <si>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</si>
  <si>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</si>
  <si>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</si>
  <si>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</si>
  <si>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</si>
  <si>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</si>
  <si>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</si>
  <si>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</si>
  <si>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</si>
  <si>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</si>
  <si>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</si>
  <si>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</si>
  <si>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</si>
  <si>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</si>
  <si>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</si>
  <si>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</si>
  <si>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</si>
  <si>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</si>
  <si>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</si>
  <si>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</si>
  <si>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</si>
  <si>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</si>
  <si>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</si>
  <si>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</si>
  <si>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</si>
  <si>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</si>
  <si>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</si>
  <si>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</si>
  <si>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</si>
  <si>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</si>
  <si>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</si>
  <si>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</si>
  <si>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</si>
  <si>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</si>
  <si>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</si>
  <si>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</si>
  <si>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</si>
  <si>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</si>
  <si>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</si>
  <si>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</si>
  <si>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</si>
  <si>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</si>
  <si>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</si>
  <si>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</si>
  <si>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</si>
  <si>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</si>
  <si>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</si>
  <si>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</si>
  <si>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</si>
  <si>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</si>
  <si>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</si>
  <si>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</si>
  <si>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</si>
  <si>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</si>
  <si>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</si>
  <si>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</si>
  <si>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</si>
  <si>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</si>
  <si>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</si>
  <si>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</si>
  <si>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</si>
  <si>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</si>
  <si>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</si>
  <si>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</si>
  <si>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</si>
  <si>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</si>
  <si>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</si>
  <si>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</si>
  <si>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</si>
  <si>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</si>
  <si>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</si>
  <si>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</si>
  <si>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</si>
  <si>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</si>
  <si>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</si>
  <si>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</si>
  <si>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</si>
  <si>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</si>
  <si>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</si>
  <si>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</si>
  <si>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</si>
  <si>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</si>
  <si>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</si>
  <si>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</si>
  <si>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</si>
  <si>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</si>
  <si>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</si>
  <si>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</si>
  <si>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</si>
  <si>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</si>
  <si>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</si>
  <si>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</si>
  <si>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</si>
  <si>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</si>
  <si>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</si>
  <si>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</si>
  <si>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</si>
  <si>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</si>
  <si>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</si>
  <si>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</si>
  <si>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</si>
  <si>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</si>
  <si>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</si>
  <si>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</si>
  <si>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</si>
  <si>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</si>
  <si>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</si>
  <si>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</si>
  <si>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</si>
  <si>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</si>
  <si>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</si>
  <si>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</si>
  <si>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</si>
  <si>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</si>
  <si>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</si>
  <si>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</si>
  <si>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</si>
  <si>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</si>
  <si>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</si>
  <si>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</si>
  <si>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</si>
  <si>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</si>
  <si>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</si>
  <si>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</si>
  <si>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</si>
  <si>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</si>
  <si>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</si>
  <si>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</si>
  <si>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</si>
  <si>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</si>
  <si>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</si>
  <si>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</si>
  <si>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</si>
  <si>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</si>
  <si>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</si>
  <si>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</si>
  <si>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</si>
  <si>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</si>
  <si>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</si>
  <si>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</si>
  <si>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</si>
  <si>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</si>
  <si>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</si>
  <si>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</si>
  <si>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</si>
  <si>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</si>
  <si>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</si>
  <si>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</si>
  <si>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</si>
  <si>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</si>
  <si>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</si>
  <si>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</si>
  <si>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</si>
  <si>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</si>
  <si>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</si>
  <si>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</si>
  <si>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</si>
  <si>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</si>
  <si>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</si>
  <si>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</si>
  <si>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</si>
  <si>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</si>
  <si>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</si>
  <si>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</si>
  <si>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</si>
  <si>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</si>
  <si>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</si>
  <si>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</si>
  <si>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</si>
  <si>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</si>
  <si>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</si>
  <si>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</si>
  <si>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</si>
  <si>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</si>
  <si>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</si>
  <si>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</si>
  <si>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</si>
  <si>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</si>
  <si>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</si>
  <si>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</si>
  <si>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</si>
  <si>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</si>
  <si>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</si>
  <si>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</si>
  <si>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</si>
  <si>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</si>
  <si>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</si>
  <si>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</si>
  <si>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</si>
  <si>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</si>
  <si>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</si>
  <si>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</si>
  <si>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</si>
  <si>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</si>
  <si>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</si>
  <si>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</si>
  <si>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</si>
  <si>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</si>
  <si>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</si>
  <si>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</si>
  <si>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</si>
  <si>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</si>
  <si>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</si>
  <si>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</si>
  <si>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</si>
  <si>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</si>
  <si>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</si>
  <si>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</si>
  <si>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</si>
  <si>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</si>
  <si>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</si>
  <si>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</si>
  <si>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</si>
  <si>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</si>
  <si>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</si>
  <si>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</si>
  <si>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</si>
  <si>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</si>
  <si>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</si>
  <si>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</si>
  <si>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</si>
  <si>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</si>
  <si>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</si>
  <si>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</si>
  <si>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</si>
  <si>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</si>
  <si>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</si>
  <si>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</si>
  <si>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</si>
  <si>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</si>
  <si>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</si>
  <si>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</si>
  <si>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</si>
  <si>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</si>
  <si>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</si>
  <si>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</si>
  <si>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</si>
  <si>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</si>
  <si>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</si>
  <si>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</si>
  <si>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</si>
  <si>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</si>
  <si>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</si>
  <si>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</si>
  <si>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</si>
  <si>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</si>
  <si>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</si>
  <si>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</si>
  <si>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</si>
  <si>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</si>
  <si>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</si>
  <si>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</si>
  <si>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</si>
  <si>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</si>
  <si>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</si>
  <si>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</si>
  <si>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</si>
  <si>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</si>
  <si>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</si>
  <si>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</si>
  <si>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</si>
  <si>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</si>
  <si>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</si>
  <si>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</si>
  <si>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</si>
  <si>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</si>
  <si>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</si>
  <si>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</si>
  <si>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</si>
  <si>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</si>
  <si>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</si>
  <si>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</si>
  <si>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</si>
  <si>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</si>
  <si>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</si>
  <si>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</si>
  <si>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</si>
  <si>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</si>
  <si>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</si>
  <si>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</si>
  <si>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</si>
  <si>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</si>
  <si>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</si>
  <si>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</si>
  <si>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</si>
  <si>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</si>
  <si>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</si>
  <si>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</si>
  <si>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</si>
  <si>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</si>
  <si>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</si>
  <si>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</si>
  <si>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</si>
  <si>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</si>
  <si>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</si>
  <si>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</si>
  <si>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</si>
  <si>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</si>
  <si>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</si>
  <si>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</si>
  <si>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</si>
  <si>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</si>
  <si>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</si>
  <si>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</si>
  <si>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</si>
  <si>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</si>
  <si>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</si>
  <si>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</si>
  <si>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</si>
  <si>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</si>
  <si>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</si>
  <si>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</si>
  <si>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</si>
  <si>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</si>
  <si>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</si>
  <si>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</si>
  <si>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</si>
  <si>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</si>
  <si>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</si>
  <si>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</si>
  <si>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</si>
  <si>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</si>
  <si>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</si>
  <si>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</si>
  <si>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</si>
  <si>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</si>
  <si>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</si>
  <si>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</si>
  <si>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</si>
  <si>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</si>
  <si>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</si>
  <si>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</si>
  <si>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</si>
  <si>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</si>
  <si>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</si>
  <si>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</si>
  <si>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</si>
  <si>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</si>
  <si>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</si>
  <si>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</si>
  <si>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</si>
  <si>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</si>
  <si>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</si>
  <si>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</si>
  <si>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</si>
  <si>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</si>
  <si>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</si>
  <si>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</si>
  <si>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</si>
  <si>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</si>
  <si>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</si>
  <si>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</si>
  <si>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</si>
  <si>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</si>
  <si>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</si>
  <si>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</si>
  <si>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</si>
  <si>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</si>
  <si>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</si>
  <si>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</si>
  <si>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</si>
  <si>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</si>
  <si>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</si>
  <si>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</si>
  <si>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</si>
  <si>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</si>
  <si>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</si>
  <si>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</si>
  <si>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</si>
  <si>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</si>
  <si>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</si>
  <si>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</si>
  <si>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</si>
  <si>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</si>
  <si>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</si>
  <si>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</si>
  <si>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</si>
  <si>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</si>
  <si>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</si>
  <si>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</si>
  <si>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</si>
  <si>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</si>
  <si>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</si>
  <si>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</si>
  <si>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</si>
  <si>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</si>
  <si>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</si>
  <si>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</si>
  <si>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</si>
  <si>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</si>
  <si>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</si>
  <si>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</si>
  <si>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</si>
  <si>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</si>
  <si>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</si>
  <si>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</si>
  <si>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</si>
  <si>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</si>
  <si>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</si>
  <si>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</si>
  <si>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</si>
  <si>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</si>
  <si>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</si>
  <si>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</si>
  <si>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</si>
  <si>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</si>
  <si>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</si>
  <si>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</si>
  <si>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</si>
  <si>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</si>
  <si>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</si>
  <si>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</si>
  <si>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</si>
  <si>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</si>
  <si>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</si>
  <si>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</si>
  <si>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</si>
  <si>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</si>
  <si>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</si>
  <si>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</si>
  <si>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</si>
  <si>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</si>
  <si>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</si>
  <si>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</si>
  <si>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</si>
  <si>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</si>
  <si>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</si>
  <si>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</si>
  <si>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</si>
  <si>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</si>
  <si>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</si>
  <si>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</si>
  <si>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</si>
  <si>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</si>
  <si>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</si>
  <si>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</si>
  <si>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</si>
  <si>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</si>
  <si>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</si>
  <si>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</si>
  <si>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</si>
  <si>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</si>
  <si>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</si>
  <si>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</si>
  <si>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</si>
  <si>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</si>
  <si>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</si>
  <si>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</si>
  <si>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</si>
  <si>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</si>
  <si>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</si>
  <si>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</si>
  <si>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</si>
  <si>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</si>
  <si>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</si>
  <si>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</si>
  <si>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</si>
  <si>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</si>
  <si>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</si>
  <si>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</si>
  <si>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</si>
  <si>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</si>
  <si>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</si>
  <si>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</si>
  <si>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</si>
  <si>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</si>
  <si>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</si>
  <si>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</si>
  <si>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</si>
  <si>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</si>
  <si>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</si>
  <si>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</si>
  <si>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</si>
  <si>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</si>
  <si>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</si>
  <si>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</si>
  <si>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</si>
  <si>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</si>
  <si>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</si>
  <si>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</si>
  <si>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</si>
  <si>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</si>
  <si>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</si>
  <si>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</si>
  <si>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</si>
  <si>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</si>
  <si>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</si>
  <si>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</si>
  <si>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</si>
  <si>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</si>
  <si>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</si>
  <si>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</si>
  <si>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</si>
  <si>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</si>
  <si>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</si>
  <si>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</si>
  <si>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</si>
  <si>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</si>
  <si>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</si>
  <si>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</si>
  <si>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</si>
  <si>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</si>
  <si>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</si>
  <si>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</si>
  <si>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</si>
  <si>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</si>
  <si>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</si>
  <si>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</si>
  <si>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</si>
  <si>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</si>
  <si>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</si>
  <si>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</si>
  <si>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</si>
  <si>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</si>
  <si>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</si>
  <si>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</si>
  <si>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</si>
  <si>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</si>
  <si>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</si>
  <si>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</si>
  <si>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</si>
  <si>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</si>
  <si>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</si>
  <si>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</si>
  <si>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</si>
  <si>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</si>
  <si>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</si>
  <si>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</si>
  <si>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</si>
  <si>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</si>
  <si>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</si>
  <si>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</si>
  <si>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</si>
  <si>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</si>
  <si>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</si>
  <si>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</si>
  <si>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</si>
  <si>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</si>
  <si>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</si>
  <si>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</si>
  <si>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</si>
  <si>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</si>
  <si>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</si>
  <si>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</si>
  <si>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</si>
  <si>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</si>
  <si>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</si>
  <si>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</si>
  <si>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</si>
  <si>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</si>
  <si>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</si>
  <si>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</si>
  <si>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</si>
  <si>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</si>
  <si>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</si>
  <si>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</si>
  <si>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</si>
  <si>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</si>
  <si>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</si>
  <si>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</si>
  <si>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</si>
  <si>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</si>
  <si>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</si>
  <si>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</si>
  <si>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</si>
  <si>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</si>
  <si>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</si>
  <si>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</si>
  <si>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</si>
  <si>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</si>
  <si>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</si>
  <si>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</si>
  <si>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</si>
  <si>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</si>
  <si>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</si>
  <si>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</si>
  <si>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</si>
  <si>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</si>
  <si>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</si>
  <si>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</si>
  <si>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</si>
  <si>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</si>
  <si>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</si>
  <si>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</si>
  <si>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</si>
  <si>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</si>
  <si>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</si>
  <si>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</si>
  <si>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</si>
  <si>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</si>
  <si>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</si>
  <si>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</si>
  <si>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</si>
  <si>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</si>
  <si>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</si>
  <si>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</si>
  <si>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</si>
  <si>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</si>
  <si>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</si>
  <si>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</si>
  <si>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</si>
  <si>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</si>
  <si>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</si>
  <si>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</si>
  <si>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</si>
  <si>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</si>
  <si>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</si>
  <si>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</si>
  <si>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</si>
  <si>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</si>
  <si>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</si>
  <si>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</si>
  <si>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</si>
  <si>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</si>
  <si>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</si>
  <si>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</si>
  <si>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</si>
  <si>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</si>
  <si>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</si>
  <si>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</si>
  <si>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</si>
  <si>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</si>
  <si>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</si>
  <si>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</si>
  <si>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</si>
  <si>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</si>
  <si>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</si>
  <si>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</si>
  <si>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</si>
  <si>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</si>
  <si>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</si>
  <si>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</si>
  <si>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</si>
  <si>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</si>
  <si>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</si>
  <si>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</si>
  <si>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</si>
  <si>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</si>
  <si>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</si>
  <si>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</si>
  <si>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</si>
  <si>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</si>
  <si>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</si>
  <si>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</si>
  <si>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</si>
  <si>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</si>
  <si>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</si>
  <si>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</si>
  <si>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</si>
  <si>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</si>
  <si>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</si>
  <si>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</si>
  <si>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</si>
  <si>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</si>
  <si>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</si>
  <si>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</si>
  <si>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</si>
  <si>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</si>
  <si>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</si>
  <si>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</si>
  <si>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</si>
  <si>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</si>
  <si>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</si>
  <si>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</si>
  <si>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</si>
  <si>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</si>
  <si>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</si>
  <si>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</si>
  <si>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</si>
  <si>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</si>
  <si>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</si>
  <si>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</si>
  <si>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</si>
  <si>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</si>
  <si>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</si>
  <si>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</si>
  <si>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</si>
  <si>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</si>
  <si>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</si>
  <si>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</si>
  <si>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</si>
  <si>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</si>
  <si>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</si>
  <si>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</si>
  <si>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</si>
  <si>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</si>
  <si>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</si>
  <si>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</si>
  <si>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</si>
  <si>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</si>
  <si>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</si>
  <si>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</si>
  <si>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</si>
  <si>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</si>
  <si>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</si>
  <si>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</si>
  <si>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</si>
  <si>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</si>
  <si>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</si>
  <si>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</si>
  <si>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</si>
  <si>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</si>
  <si>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</si>
  <si>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</si>
  <si>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</si>
  <si>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</si>
  <si>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</si>
  <si>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</si>
  <si>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</si>
  <si>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</si>
  <si>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</si>
  <si>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</si>
  <si>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</si>
  <si>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</si>
  <si>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</si>
  <si>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</si>
  <si>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</si>
  <si>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</si>
  <si>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</si>
  <si>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</si>
  <si>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</si>
  <si>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</si>
  <si>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</si>
  <si>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</si>
  <si>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</si>
  <si>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</si>
  <si>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</si>
  <si>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</si>
  <si>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</si>
  <si>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</si>
  <si>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</si>
  <si>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</si>
  <si>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</si>
  <si>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</si>
  <si>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</si>
  <si>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</si>
  <si>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</si>
  <si>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</si>
  <si>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</si>
  <si>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</si>
  <si>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</si>
  <si>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</si>
  <si>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</si>
  <si>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</si>
  <si>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</si>
  <si>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</si>
  <si>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</si>
  <si>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</si>
  <si>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</si>
  <si>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</si>
  <si>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</si>
  <si>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</si>
  <si>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</si>
  <si>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</si>
  <si>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</si>
  <si>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</si>
  <si>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</si>
  <si>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</si>
  <si>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</si>
  <si>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</si>
  <si>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</si>
  <si>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</si>
  <si>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</si>
  <si>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</si>
  <si>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</si>
  <si>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</si>
  <si>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</si>
  <si>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</si>
  <si>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</si>
  <si>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</si>
  <si>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</si>
  <si>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</si>
  <si>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</si>
  <si>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</si>
  <si>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</si>
  <si>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</si>
  <si>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</si>
  <si>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</si>
  <si>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</si>
  <si>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</si>
  <si>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</si>
  <si>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</si>
  <si>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</si>
  <si>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</si>
  <si>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</si>
  <si>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</si>
  <si>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</si>
  <si>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</si>
  <si>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</si>
  <si>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</si>
  <si>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</si>
  <si>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</si>
  <si>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</si>
  <si>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</si>
  <si>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</si>
  <si>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</si>
  <si>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</si>
  <si>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</si>
  <si>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</si>
  <si>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</si>
  <si>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</si>
  <si>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</si>
  <si>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</si>
  <si>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</si>
  <si>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</si>
  <si>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</si>
  <si>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</si>
  <si>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</si>
  <si>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</si>
  <si>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</si>
  <si>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</si>
  <si>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</si>
  <si>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</si>
  <si>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</si>
  <si>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</si>
  <si>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</si>
  <si>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</si>
  <si>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</si>
  <si>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</si>
  <si>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</si>
  <si>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</si>
  <si>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</si>
  <si>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</si>
  <si>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</si>
  <si>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</si>
  <si>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</si>
  <si>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</si>
  <si>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</si>
  <si>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</si>
  <si>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</si>
  <si>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</si>
  <si>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</si>
  <si>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</si>
  <si>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</si>
  <si>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</si>
  <si>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</si>
  <si>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</si>
  <si>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</si>
  <si>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</si>
  <si>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</si>
  <si>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</si>
  <si>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</si>
  <si>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</si>
  <si>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</si>
  <si>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</si>
  <si>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</si>
  <si>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</si>
  <si>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</si>
  <si>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</si>
  <si>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</si>
  <si>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</si>
  <si>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</si>
  <si>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</si>
  <si>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</si>
  <si>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</si>
  <si>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</si>
  <si>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</si>
  <si>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</si>
  <si>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</si>
  <si>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</si>
  <si>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</si>
  <si>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</si>
  <si>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</si>
  <si>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</si>
  <si>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</si>
  <si>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</si>
  <si>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</si>
  <si>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</si>
  <si>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</si>
  <si>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</si>
  <si>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</si>
  <si>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</si>
  <si>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</si>
  <si>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</si>
  <si>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</si>
  <si>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</si>
  <si>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</si>
  <si>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</si>
  <si>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</si>
  <si>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</si>
  <si>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</si>
  <si>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</si>
  <si>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</si>
  <si>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</si>
  <si>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</si>
  <si>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</si>
  <si>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</si>
  <si>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</si>
  <si>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</si>
  <si>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</si>
  <si>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</si>
  <si>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</si>
  <si>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</si>
  <si>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</si>
  <si>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</si>
  <si>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</si>
  <si>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</si>
  <si>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</si>
  <si>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</si>
  <si>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</si>
  <si>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</si>
  <si>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</si>
  <si>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</si>
  <si>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</si>
  <si>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</si>
  <si>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</si>
  <si>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</si>
  <si>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</si>
  <si>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</si>
  <si>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</si>
  <si>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</si>
  <si>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</si>
  <si>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</si>
  <si>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</si>
  <si>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</si>
  <si>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</si>
  <si>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</si>
  <si>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</si>
  <si>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</si>
  <si>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</si>
  <si>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</si>
  <si>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</si>
  <si>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</si>
  <si>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</si>
  <si>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</si>
  <si>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</si>
  <si>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</si>
  <si>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</si>
  <si>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</si>
  <si>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</si>
  <si>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</si>
  <si>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</si>
  <si>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</si>
  <si>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</si>
  <si>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</si>
  <si>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</si>
  <si>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</si>
  <si>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</si>
  <si>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</si>
  <si>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</si>
  <si>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</si>
  <si>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</si>
  <si>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</si>
  <si>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</si>
  <si>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</si>
  <si>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</si>
  <si>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</si>
  <si>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</si>
  <si>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</si>
  <si>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</si>
  <si>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</si>
  <si>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</si>
  <si>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</si>
  <si>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</si>
  <si>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</si>
  <si>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</si>
  <si>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</si>
  <si>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</si>
  <si>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</si>
  <si>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</si>
  <si>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</si>
  <si>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</si>
  <si>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</si>
  <si>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</si>
  <si>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</si>
  <si>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</si>
  <si>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</si>
  <si>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</si>
  <si>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</si>
  <si>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</si>
  <si>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</si>
  <si>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</si>
  <si>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</si>
  <si>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</si>
  <si>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</si>
  <si>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</si>
  <si>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</si>
  <si>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</si>
  <si>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</si>
  <si>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</si>
  <si>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</si>
  <si>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</si>
  <si>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</si>
  <si>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</si>
  <si>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</si>
  <si>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</si>
  <si>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</si>
  <si>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</si>
  <si>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</si>
  <si>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</si>
  <si>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</si>
  <si>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</si>
  <si>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</si>
  <si>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</si>
  <si>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</si>
  <si>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</si>
  <si>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</si>
  <si>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</si>
  <si>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</si>
  <si>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</si>
  <si>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</si>
  <si>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</si>
  <si>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</si>
  <si>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</si>
  <si>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</si>
  <si>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</si>
  <si>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</si>
  <si>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</si>
  <si>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</si>
  <si>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</si>
  <si>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</si>
  <si>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</si>
  <si>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</si>
  <si>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</si>
  <si>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</si>
  <si>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</si>
  <si>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</si>
  <si>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</si>
  <si>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</si>
  <si>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</si>
  <si>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</si>
  <si>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</si>
  <si>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</si>
  <si>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</si>
  <si>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</si>
  <si>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</si>
  <si>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</si>
  <si>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</si>
  <si>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</si>
  <si>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</si>
  <si>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</si>
  <si>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</si>
  <si>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</si>
  <si>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</si>
  <si>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</si>
  <si>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</si>
  <si>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</si>
  <si>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</si>
  <si>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</si>
  <si>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</si>
  <si>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</si>
  <si>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</si>
  <si>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</si>
  <si>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</si>
  <si>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</si>
  <si>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</si>
  <si>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</si>
  <si>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</si>
  <si>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</si>
  <si>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</si>
  <si>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</si>
  <si>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</si>
  <si>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</si>
  <si>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</si>
  <si>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</si>
  <si>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</si>
  <si>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</si>
  <si>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</si>
  <si>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</si>
  <si>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</si>
  <si>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</si>
  <si>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</si>
  <si>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</si>
  <si>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</si>
  <si>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</si>
  <si>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</si>
  <si>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</si>
  <si>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</si>
  <si>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</si>
  <si>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</si>
  <si>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</si>
  <si>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</si>
  <si>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</si>
  <si>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</si>
  <si>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</si>
  <si>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</si>
  <si>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</si>
  <si>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</si>
  <si>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</si>
  <si>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</si>
  <si>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</si>
  <si>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</si>
  <si>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</si>
  <si>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</si>
  <si>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</si>
  <si>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</si>
  <si>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</si>
  <si>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</si>
  <si>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</si>
  <si>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</si>
  <si>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</si>
  <si>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</si>
  <si>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</si>
  <si>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</si>
  <si>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</si>
  <si>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</si>
  <si>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</si>
  <si>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</si>
  <si>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</si>
  <si>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</si>
  <si>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</si>
  <si>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</si>
  <si>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</si>
  <si>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</si>
  <si>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</si>
  <si>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</si>
  <si>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</si>
  <si>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</si>
  <si>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</si>
  <si>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</si>
  <si>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</si>
  <si>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</si>
  <si>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</si>
  <si>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</si>
  <si>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</si>
  <si>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</si>
  <si>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</si>
  <si>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</si>
  <si>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</si>
  <si>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</si>
  <si>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</si>
  <si>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</si>
  <si>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</si>
  <si>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</si>
  <si>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</si>
  <si>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</si>
  <si>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</si>
  <si>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</si>
  <si>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</si>
  <si>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</si>
  <si>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</si>
  <si>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</si>
  <si>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</si>
  <si>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</si>
  <si>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</si>
  <si>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</si>
  <si>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</si>
  <si>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</si>
  <si>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</si>
  <si>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</si>
  <si>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</si>
  <si>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</si>
  <si>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</si>
  <si>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</si>
  <si>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</si>
  <si>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</si>
  <si>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</si>
  <si>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</si>
  <si>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</si>
  <si>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</si>
  <si>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</si>
  <si>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</si>
  <si>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</si>
  <si>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</si>
  <si>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</si>
  <si>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</si>
  <si>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</si>
  <si>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</si>
  <si>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</si>
  <si>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</si>
  <si>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</si>
  <si>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</si>
  <si>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</si>
  <si>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</si>
  <si>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</si>
  <si>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</si>
  <si>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</si>
  <si>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</si>
  <si>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</si>
  <si>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</si>
  <si>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</si>
  <si>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</si>
  <si>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</si>
  <si>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</si>
  <si>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</si>
  <si>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</si>
  <si>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</si>
  <si>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</si>
  <si>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</si>
  <si>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</si>
  <si>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</si>
  <si>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</si>
  <si>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</si>
  <si>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</si>
  <si>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</si>
  <si>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</si>
  <si>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</si>
  <si>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</si>
  <si>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</si>
  <si>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</si>
  <si>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</si>
  <si>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</si>
  <si>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</si>
  <si>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</si>
  <si>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</si>
  <si>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</si>
  <si>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</si>
  <si>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</si>
  <si>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</si>
  <si>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</si>
  <si>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</si>
  <si>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</si>
  <si>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</si>
  <si>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</si>
  <si>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</si>
  <si>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</si>
  <si>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</si>
  <si>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</si>
  <si>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</si>
  <si>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</si>
  <si>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</si>
  <si>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</si>
  <si>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</si>
  <si>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</si>
  <si>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</si>
  <si>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</si>
  <si>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</si>
  <si>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</si>
  <si>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</si>
  <si>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</si>
  <si>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</si>
  <si>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</si>
  <si>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</si>
  <si>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</si>
  <si>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</si>
  <si>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</si>
  <si>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</si>
  <si>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</si>
  <si>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</si>
  <si>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</si>
  <si>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</si>
  <si>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</si>
  <si>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</si>
  <si>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</si>
  <si>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</si>
  <si>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</si>
  <si>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</si>
  <si>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</si>
  <si>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</si>
  <si>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</si>
  <si>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</si>
  <si>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</si>
  <si>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</si>
  <si>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</si>
  <si>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</si>
  <si>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</si>
  <si>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</si>
  <si>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</si>
  <si>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</si>
  <si>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</si>
  <si>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</si>
  <si>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</si>
  <si>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</si>
  <si>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</si>
  <si>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</si>
  <si>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</si>
  <si>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</si>
  <si>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</si>
  <si>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</si>
  <si>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</si>
  <si>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</si>
  <si>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</si>
  <si>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</si>
  <si>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</si>
  <si>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</si>
  <si>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</si>
  <si>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</si>
  <si>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</si>
  <si>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</si>
  <si>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</si>
  <si>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</si>
  <si>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</si>
  <si>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</si>
  <si>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</si>
  <si>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</si>
  <si>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</si>
  <si>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</si>
  <si>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</si>
  <si>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</si>
  <si>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</si>
  <si>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</si>
  <si>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</si>
  <si>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</si>
  <si>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</si>
  <si>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</si>
  <si>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</si>
  <si>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</si>
  <si>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</si>
  <si>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</si>
  <si>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</si>
  <si>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</si>
  <si>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</si>
  <si>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</si>
  <si>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</si>
  <si>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</si>
  <si>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</si>
  <si>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</si>
  <si>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</si>
  <si>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</si>
  <si>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</si>
  <si>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</si>
  <si>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</si>
  <si>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</si>
  <si>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</si>
  <si>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</si>
  <si>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</si>
  <si>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</si>
  <si>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</si>
  <si>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</si>
  <si>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</si>
  <si>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</si>
  <si>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</si>
  <si>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</si>
  <si>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</si>
  <si>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</si>
  <si>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</si>
  <si>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</si>
  <si>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</si>
  <si>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</si>
  <si>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</si>
  <si>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</si>
  <si>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</si>
  <si>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</si>
  <si>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</si>
  <si>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</si>
  <si>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</si>
  <si>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</si>
  <si>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</si>
  <si>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</si>
  <si>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</si>
  <si>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</si>
  <si>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</si>
  <si>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</si>
  <si>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</si>
  <si>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</si>
  <si>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</si>
  <si>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</si>
  <si>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</si>
  <si>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</si>
  <si>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</si>
  <si>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</si>
  <si>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</si>
  <si>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</si>
  <si>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</si>
  <si>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</si>
  <si>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</si>
  <si>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</si>
  <si>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</si>
  <si>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</si>
  <si>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</si>
  <si>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</si>
  <si>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</si>
  <si>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</si>
  <si>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</si>
  <si>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</si>
  <si>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</si>
  <si>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</si>
  <si>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</si>
  <si>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</si>
  <si>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</si>
  <si>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</si>
  <si>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</si>
  <si>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</si>
  <si>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</si>
  <si>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</si>
  <si>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</si>
  <si>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</si>
  <si>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</si>
  <si>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</si>
  <si>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</si>
  <si>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</si>
  <si>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</si>
  <si>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</si>
  <si>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</si>
  <si>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</si>
  <si>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</si>
  <si>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</si>
  <si>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</si>
  <si>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</si>
  <si>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</si>
  <si>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</si>
  <si>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</si>
  <si>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</si>
  <si>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</si>
  <si>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</si>
  <si>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</si>
  <si>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</si>
  <si>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</si>
  <si>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</si>
  <si>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</si>
  <si>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</si>
  <si>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</si>
  <si>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</si>
  <si>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</si>
  <si>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</si>
  <si>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</si>
  <si>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</si>
  <si>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</si>
  <si>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</si>
  <si>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</si>
  <si>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</si>
  <si>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</si>
  <si>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</si>
  <si>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</si>
  <si>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</si>
  <si>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</si>
  <si>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</si>
  <si>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</si>
  <si>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</si>
  <si>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</si>
  <si>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</si>
  <si>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</si>
  <si>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</si>
  <si>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</si>
  <si>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</si>
  <si>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</si>
  <si>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</si>
  <si>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</si>
  <si>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</si>
  <si>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</si>
  <si>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</si>
  <si>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</si>
  <si>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</si>
  <si>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</si>
  <si>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</si>
  <si>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</si>
  <si>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</si>
  <si>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</si>
  <si>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</si>
  <si>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</si>
  <si>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</si>
  <si>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</si>
  <si>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</si>
  <si>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</si>
  <si>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</si>
  <si>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</si>
  <si>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</si>
  <si>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</si>
  <si>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</si>
  <si>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</si>
  <si>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</si>
  <si>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</si>
  <si>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</si>
  <si>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</si>
  <si>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</si>
  <si>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</si>
  <si>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</si>
  <si>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</si>
  <si>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</si>
  <si>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</si>
  <si>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</si>
  <si>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</si>
  <si>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</si>
  <si>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</si>
  <si>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</si>
  <si>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</si>
  <si>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</si>
  <si>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</si>
  <si>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</si>
  <si>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</si>
  <si>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</si>
  <si>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</si>
  <si>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</si>
  <si>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</si>
  <si>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</si>
  <si>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</si>
  <si>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</si>
  <si>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</si>
  <si>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</si>
  <si>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</si>
  <si>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</si>
  <si>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</si>
  <si>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</si>
  <si>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</si>
  <si>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</si>
  <si>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</si>
  <si>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</si>
  <si>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</si>
  <si>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</si>
  <si>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</si>
  <si>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</si>
  <si>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</si>
  <si>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</si>
  <si>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</si>
  <si>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</si>
  <si>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</si>
  <si>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</si>
  <si>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</si>
  <si>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</si>
  <si>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</si>
  <si>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</si>
  <si>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</si>
  <si>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</si>
  <si>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</si>
  <si>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</si>
  <si>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</si>
  <si>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</si>
  <si>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</si>
  <si>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</si>
  <si>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</si>
  <si>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</si>
  <si>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</si>
  <si>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</si>
  <si>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</si>
  <si>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</si>
  <si>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</si>
  <si>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</si>
  <si>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</si>
  <si>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</si>
  <si>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</si>
  <si>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</si>
  <si>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</si>
  <si>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</si>
  <si>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</si>
  <si>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</si>
  <si>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</si>
  <si>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</si>
  <si>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</si>
  <si>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</si>
  <si>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</si>
  <si>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</si>
  <si>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</si>
  <si>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</si>
  <si>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</si>
  <si>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</si>
  <si>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</si>
  <si>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</si>
  <si>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</si>
  <si>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</si>
  <si>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</si>
  <si>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</si>
  <si>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</si>
  <si>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</si>
  <si>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</si>
  <si>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</si>
  <si>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</si>
  <si>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</si>
  <si>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</si>
  <si>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</si>
  <si>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</si>
  <si>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</si>
  <si>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</si>
  <si>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</si>
  <si>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</si>
  <si>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</si>
  <si>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</si>
  <si>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</si>
  <si>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</si>
  <si>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</si>
  <si>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</si>
  <si>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</si>
  <si>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</si>
  <si>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</si>
  <si>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</si>
  <si>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</si>
  <si>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</si>
  <si>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</si>
  <si>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</si>
  <si>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</si>
  <si>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</si>
  <si>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</si>
  <si>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</si>
  <si>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</si>
  <si>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</si>
  <si>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</si>
  <si>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</si>
  <si>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</si>
  <si>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</si>
  <si>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</si>
  <si>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</si>
  <si>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</si>
  <si>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</si>
  <si>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</si>
  <si>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</si>
  <si>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</si>
  <si>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</si>
  <si>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</si>
  <si>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</si>
  <si>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</si>
  <si>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</si>
  <si>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</si>
  <si>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</si>
  <si>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</si>
  <si>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</si>
  <si>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</si>
  <si>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</si>
  <si>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</si>
  <si>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</si>
  <si>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</si>
  <si>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</si>
  <si>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</si>
  <si>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</si>
  <si>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</si>
  <si>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</si>
  <si>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</si>
  <si>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</si>
  <si>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</si>
  <si>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</si>
  <si>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</si>
  <si>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</si>
  <si>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</si>
  <si>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</si>
  <si>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</si>
  <si>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</si>
  <si>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</si>
  <si>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</si>
  <si>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</si>
  <si>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</si>
  <si>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</si>
  <si>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</si>
  <si>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</si>
  <si>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</si>
  <si>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</si>
  <si>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</si>
  <si>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</si>
  <si>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</si>
  <si>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</si>
  <si>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</si>
  <si>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</si>
  <si>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</si>
  <si>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</si>
  <si>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</si>
  <si>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</si>
  <si>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</si>
  <si>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</si>
  <si>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</si>
  <si>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</si>
  <si>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</si>
  <si>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</si>
  <si>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</si>
  <si>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</si>
  <si>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</si>
  <si>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</si>
  <si>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</si>
  <si>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</si>
  <si>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</si>
  <si>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</si>
  <si>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</si>
  <si>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</si>
  <si>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</si>
  <si>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</si>
  <si>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</si>
  <si>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</si>
  <si>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</si>
  <si>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</si>
  <si>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</si>
  <si>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</si>
  <si>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</si>
  <si>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</si>
  <si>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</si>
  <si>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</si>
  <si>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</si>
  <si>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</si>
  <si>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</si>
  <si>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</si>
  <si>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</si>
  <si>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</si>
  <si>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</si>
  <si>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</si>
  <si>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</si>
  <si>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</si>
  <si>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</si>
  <si>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</si>
  <si>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</si>
  <si>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</si>
  <si>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</si>
  <si>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</si>
  <si>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</si>
  <si>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</si>
  <si>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</si>
  <si>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</si>
  <si>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</si>
  <si>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</si>
  <si>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</si>
  <si>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</si>
  <si>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</si>
  <si>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</si>
  <si>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</si>
  <si>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</si>
  <si>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</si>
  <si>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</si>
  <si>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</si>
  <si>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</si>
  <si>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</si>
  <si>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</si>
  <si>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</si>
  <si>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</si>
  <si>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</si>
  <si>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</si>
  <si>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</si>
  <si>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</si>
  <si>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</si>
  <si>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</si>
  <si>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</si>
  <si>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</si>
  <si>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</si>
  <si>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</si>
  <si>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</si>
  <si>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</si>
  <si>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</si>
  <si>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</si>
  <si>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</si>
  <si>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</si>
  <si>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</si>
  <si>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</si>
  <si>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</si>
  <si>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</si>
  <si>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</si>
  <si>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</si>
  <si>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</si>
  <si>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</si>
  <si>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</si>
  <si>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</si>
  <si>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</si>
  <si>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</si>
  <si>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</si>
  <si>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</si>
  <si>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</si>
  <si>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</si>
  <si>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</si>
  <si>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</si>
  <si>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</si>
  <si>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</si>
  <si>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</si>
  <si>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</si>
  <si>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</si>
  <si>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</si>
  <si>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</si>
  <si>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</si>
  <si>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</si>
  <si>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</si>
  <si>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</si>
  <si>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</si>
  <si>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</si>
  <si>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</si>
  <si>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</si>
  <si>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</si>
  <si>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</si>
  <si>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</si>
  <si>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</si>
  <si>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</si>
  <si>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</si>
  <si>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</si>
  <si>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</si>
  <si>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</si>
  <si>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</si>
  <si>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</si>
  <si>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</si>
  <si>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</si>
  <si>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</si>
  <si>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</si>
  <si>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</si>
  <si>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</si>
  <si>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</si>
  <si>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</si>
  <si>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</si>
  <si>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</si>
  <si>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</si>
  <si>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</si>
  <si>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</si>
  <si>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</si>
  <si>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</si>
  <si>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</si>
  <si>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</si>
  <si>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</si>
  <si>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</si>
  <si>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</si>
  <si>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</si>
  <si>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</si>
  <si>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</si>
  <si>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</si>
  <si>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</si>
  <si>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</si>
  <si>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</si>
  <si>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</si>
  <si>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</si>
  <si>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</si>
  <si>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</si>
  <si>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</si>
  <si>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</si>
  <si>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</si>
  <si>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</si>
  <si>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</si>
  <si>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</si>
  <si>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</si>
  <si>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</si>
  <si>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</si>
  <si>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</si>
  <si>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</si>
  <si>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</si>
  <si>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</si>
  <si>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</si>
  <si>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</si>
  <si>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</si>
  <si>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</si>
  <si>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</si>
  <si>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</si>
  <si>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</si>
  <si>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</si>
  <si>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</si>
  <si>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</si>
  <si>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</si>
  <si>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</si>
  <si>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</si>
  <si>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</si>
  <si>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</si>
  <si>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</si>
  <si>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</si>
  <si>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</si>
  <si>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</si>
  <si>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</si>
  <si>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</si>
  <si>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</si>
  <si>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</si>
  <si>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</si>
  <si>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</si>
  <si>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</si>
  <si>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</si>
  <si>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</si>
  <si>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</si>
  <si>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</si>
  <si>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</si>
  <si>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</si>
  <si>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</si>
  <si>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</si>
  <si>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</si>
  <si>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</si>
  <si>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</si>
  <si>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</si>
  <si>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</si>
  <si>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</si>
  <si>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</si>
  <si>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</si>
  <si>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</si>
  <si>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</si>
  <si>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</si>
  <si>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</si>
  <si>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</si>
  <si>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</si>
  <si>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</si>
  <si>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</si>
  <si>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</si>
  <si>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</si>
  <si>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</si>
  <si>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</si>
  <si>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</si>
  <si>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</si>
  <si>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</si>
  <si>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</si>
  <si>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</si>
  <si>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</si>
  <si>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</si>
  <si>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</si>
  <si>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</si>
  <si>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</si>
  <si>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</si>
  <si>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</si>
  <si>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</si>
  <si>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</si>
  <si>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</si>
  <si>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</si>
  <si>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</si>
  <si>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</si>
  <si>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</si>
  <si>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</si>
  <si>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</si>
  <si>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</si>
  <si>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</si>
  <si>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</si>
  <si>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</si>
  <si>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</si>
  <si>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</si>
  <si>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</si>
  <si>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</si>
  <si>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</si>
  <si>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</si>
  <si>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</si>
  <si>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</si>
  <si>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</si>
  <si>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</si>
  <si>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</si>
  <si>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</si>
  <si>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</si>
  <si>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</si>
  <si>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</si>
  <si>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</si>
  <si>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</si>
  <si>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</si>
  <si>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</si>
  <si>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</si>
  <si>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</si>
  <si>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</si>
  <si>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</si>
  <si>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</si>
  <si>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</si>
  <si>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</si>
  <si>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</si>
  <si>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</si>
  <si>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</si>
  <si>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</si>
  <si>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</si>
  <si>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</si>
  <si>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</si>
  <si>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</si>
  <si>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</si>
  <si>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</si>
  <si>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</si>
  <si>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</si>
  <si>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</si>
  <si>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</si>
  <si>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</si>
  <si>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</si>
  <si>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</si>
  <si>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</si>
  <si>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</si>
  <si>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</si>
  <si>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</si>
  <si>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</si>
  <si>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</si>
  <si>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</si>
  <si>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</si>
  <si>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</si>
  <si>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</si>
  <si>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</si>
  <si>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</si>
  <si>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</si>
  <si>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</si>
  <si>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</si>
  <si>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</si>
  <si>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</si>
  <si>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</si>
  <si>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</si>
  <si>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</si>
  <si>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</si>
  <si>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</si>
  <si>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</si>
  <si>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</si>
  <si>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</si>
  <si>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</si>
  <si>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</si>
  <si>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</si>
  <si>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</si>
  <si>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</si>
  <si>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</si>
  <si>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</si>
  <si>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</si>
  <si>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</si>
  <si>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</si>
  <si>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</si>
  <si>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</si>
  <si>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</si>
  <si>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</si>
  <si>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</si>
  <si>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</si>
  <si>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</si>
  <si>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</si>
  <si>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</si>
  <si>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</si>
  <si>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</si>
  <si>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</si>
  <si>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</si>
  <si>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</si>
  <si>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</si>
  <si>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</si>
  <si>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</si>
  <si>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</si>
  <si>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</si>
  <si>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</si>
  <si>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</si>
  <si>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</si>
  <si>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</si>
  <si>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</si>
  <si>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</si>
  <si>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</si>
  <si>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</si>
  <si>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</si>
  <si>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</si>
  <si>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</si>
  <si>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</si>
  <si>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</si>
  <si>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</si>
  <si>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</si>
  <si>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</si>
  <si>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</si>
  <si>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</si>
  <si>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</si>
  <si>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</si>
  <si>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</si>
  <si>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</si>
  <si>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</si>
  <si>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</si>
  <si>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</si>
  <si>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</si>
  <si>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</si>
  <si>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</si>
  <si>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</si>
  <si>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</si>
  <si>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</si>
  <si>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</si>
  <si>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</si>
  <si>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</si>
  <si>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</si>
  <si>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</si>
  <si>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</si>
  <si>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</si>
  <si>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</si>
  <si>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</si>
  <si>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</si>
  <si>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</si>
  <si>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</si>
  <si>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</si>
  <si>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</si>
  <si>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</si>
  <si>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</si>
  <si>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</si>
  <si>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</si>
  <si>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</si>
  <si>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</si>
  <si>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</si>
  <si>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</si>
  <si>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</si>
  <si>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</si>
  <si>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</si>
  <si>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</si>
  <si>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</si>
  <si>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</si>
  <si>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</si>
  <si>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</si>
  <si>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</si>
  <si>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</si>
  <si>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</si>
  <si>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</si>
  <si>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</si>
  <si>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</si>
  <si>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</si>
  <si>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</si>
  <si>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</si>
  <si>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</si>
  <si>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</si>
  <si>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</si>
  <si>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</si>
  <si>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</si>
  <si>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</si>
  <si>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</si>
  <si>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</si>
  <si>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</si>
  <si>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</si>
  <si>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</si>
  <si>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</si>
  <si>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</si>
  <si>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</si>
  <si>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</si>
  <si>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</si>
  <si>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</si>
  <si>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</si>
  <si>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</si>
  <si>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</si>
  <si>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</si>
  <si>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</si>
  <si>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</si>
  <si>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</si>
  <si>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</si>
  <si>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</si>
  <si>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</si>
  <si>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</si>
  <si>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</si>
  <si>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</si>
  <si>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</si>
  <si>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</si>
  <si>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</si>
  <si>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</si>
  <si>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</si>
  <si>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</si>
  <si>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</si>
  <si>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</si>
  <si>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</si>
  <si>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</si>
  <si>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</si>
  <si>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</si>
  <si>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</si>
  <si>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</si>
  <si>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</si>
  <si>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</si>
  <si>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</si>
  <si>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</si>
  <si>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</si>
  <si>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</si>
  <si>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</si>
  <si>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</si>
  <si>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</si>
  <si>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</si>
  <si>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</si>
  <si>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</si>
  <si>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</si>
  <si>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</si>
  <si>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</si>
  <si>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</si>
  <si>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</si>
  <si>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</si>
  <si>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</si>
  <si>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</si>
  <si>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</si>
  <si>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</si>
  <si>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</si>
  <si>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</si>
  <si>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</si>
  <si>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</si>
  <si>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</si>
  <si>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</si>
  <si>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</si>
  <si>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</si>
  <si>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</si>
  <si>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</si>
  <si>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</si>
  <si>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</si>
  <si>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</si>
  <si>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</si>
  <si>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</si>
  <si>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</si>
  <si>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</si>
  <si>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</si>
  <si>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</si>
  <si>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</si>
  <si>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</si>
  <si>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</si>
  <si>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</si>
  <si>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</si>
  <si>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</si>
  <si>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</si>
  <si>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</si>
  <si>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</si>
  <si>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</si>
  <si>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</si>
  <si>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</si>
  <si>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</si>
  <si>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</si>
  <si>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</si>
  <si>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</si>
  <si>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</si>
  <si>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</si>
  <si>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</si>
  <si>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</si>
  <si>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</si>
  <si>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</si>
  <si>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</si>
  <si>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</si>
  <si>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</si>
  <si>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</si>
  <si>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</si>
  <si>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</si>
  <si>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</si>
  <si>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</si>
  <si>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</si>
  <si>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</si>
  <si>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</si>
  <si>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</si>
  <si>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</si>
  <si>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</si>
  <si>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</si>
  <si>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</si>
  <si>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</si>
  <si>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</si>
  <si>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</si>
  <si>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</si>
  <si>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</si>
  <si>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</si>
  <si>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</si>
  <si>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</si>
  <si>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</si>
  <si>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</si>
  <si>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</si>
  <si>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</si>
  <si>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</si>
  <si>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</si>
  <si>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</si>
  <si>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</si>
  <si>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</si>
  <si>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</si>
  <si>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</si>
  <si>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</si>
  <si>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</si>
  <si>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</si>
  <si>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</si>
  <si>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</si>
  <si>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</si>
  <si>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</si>
  <si>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</si>
  <si>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</si>
  <si>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</si>
  <si>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</si>
  <si>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</si>
  <si>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</si>
  <si>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</si>
  <si>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</si>
  <si>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</si>
  <si>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</si>
  <si>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</si>
  <si>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</si>
  <si>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</si>
  <si>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</si>
  <si>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</si>
  <si>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</si>
  <si>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</si>
  <si>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</si>
  <si>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</si>
  <si>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</si>
  <si>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</si>
  <si>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</si>
  <si>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</si>
  <si>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</si>
  <si>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</si>
  <si>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</si>
  <si>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</si>
  <si>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</si>
  <si>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</si>
  <si>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</si>
  <si>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</si>
  <si>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</si>
  <si>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</si>
  <si>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</si>
  <si>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</si>
  <si>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</si>
  <si>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</si>
  <si>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</si>
  <si>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</si>
  <si>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</si>
  <si>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</si>
  <si>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</si>
  <si>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</si>
  <si>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</si>
  <si>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</si>
  <si>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</si>
  <si>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</si>
  <si>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</si>
  <si>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</si>
  <si>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</si>
  <si>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</si>
  <si>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</si>
  <si>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</si>
  <si>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</si>
  <si>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</si>
  <si>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</si>
  <si>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</si>
  <si>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</si>
  <si>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</si>
  <si>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</si>
  <si>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</si>
  <si>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</si>
  <si>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</si>
  <si>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</si>
  <si>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</si>
  <si>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</si>
  <si>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</si>
  <si>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</si>
  <si>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</si>
  <si>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</si>
  <si>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</si>
  <si>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</si>
  <si>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</si>
  <si>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</si>
  <si>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</si>
  <si>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</si>
  <si>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</si>
  <si>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</si>
  <si>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</si>
  <si>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</si>
  <si>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</si>
  <si>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</si>
  <si>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</si>
  <si>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</si>
  <si>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</si>
  <si>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</si>
  <si>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</si>
  <si>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</si>
  <si>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</si>
  <si>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</si>
  <si>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</si>
  <si>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</si>
  <si>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</si>
  <si>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</si>
  <si>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</si>
  <si>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</si>
  <si>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</si>
  <si>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</si>
  <si>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</si>
  <si>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</si>
  <si>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</si>
  <si>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</si>
  <si>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</si>
  <si>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</si>
  <si>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</si>
  <si>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</si>
  <si>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</si>
  <si>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</si>
  <si>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</si>
  <si>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</si>
  <si>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</si>
  <si>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</si>
  <si>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</si>
  <si>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</si>
  <si>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</si>
  <si>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</si>
  <si>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</si>
  <si>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</si>
  <si>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</si>
  <si>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</si>
  <si>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</si>
  <si>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</si>
  <si>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</si>
  <si>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</si>
  <si>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</si>
  <si>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</si>
  <si>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</si>
  <si>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</si>
  <si>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</si>
  <si>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</si>
  <si>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</si>
  <si>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</si>
  <si>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</si>
  <si>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</si>
  <si>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</si>
  <si>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</si>
  <si>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</si>
  <si>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</si>
  <si>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</si>
  <si>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</si>
  <si>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</si>
  <si>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</si>
  <si>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</si>
  <si>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</si>
  <si>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</si>
  <si>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</si>
  <si>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</si>
  <si>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</si>
  <si>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</si>
  <si>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</si>
  <si>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</si>
  <si>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</si>
  <si>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</si>
  <si>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</si>
  <si>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</si>
  <si>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</si>
  <si>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</si>
  <si>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</si>
  <si>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</si>
  <si>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</si>
  <si>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</si>
  <si>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</si>
  <si>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</si>
  <si>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</si>
  <si>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</si>
  <si>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</si>
  <si>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</si>
  <si>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</si>
  <si>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</si>
  <si>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</si>
  <si>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</si>
  <si>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</si>
  <si>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</si>
  <si>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</si>
  <si>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</si>
  <si>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</si>
  <si>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</si>
  <si>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</si>
  <si>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</si>
  <si>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</si>
  <si>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</si>
  <si>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</si>
  <si>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</si>
  <si>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</si>
  <si>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</si>
  <si>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</si>
  <si>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</si>
  <si>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</si>
  <si>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</si>
  <si>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</si>
  <si>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</si>
  <si>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</si>
  <si>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</si>
  <si>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</si>
  <si>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</si>
  <si>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</si>
  <si>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</si>
  <si>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</si>
  <si>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</si>
  <si>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</si>
  <si>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</si>
  <si>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</si>
  <si>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</si>
  <si>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</si>
  <si>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</si>
  <si>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</si>
  <si>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</si>
  <si>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</si>
  <si>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</si>
  <si>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</si>
  <si>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</si>
  <si>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</si>
  <si>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</si>
  <si>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</si>
  <si>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</si>
  <si>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</si>
  <si>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</si>
  <si>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</si>
  <si>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</si>
  <si>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</si>
  <si>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</si>
  <si>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</si>
  <si>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</si>
  <si>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</si>
  <si>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</si>
  <si>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</si>
  <si>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</si>
  <si>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</si>
  <si>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</si>
  <si>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</si>
  <si>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</si>
  <si>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</si>
  <si>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</si>
  <si>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</si>
  <si>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</si>
  <si>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</si>
  <si>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</si>
  <si>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</si>
  <si>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</si>
  <si>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</si>
  <si>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</si>
  <si>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</si>
  <si>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</si>
  <si>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</si>
  <si>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</si>
  <si>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</si>
  <si>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</si>
  <si>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</si>
  <si>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</si>
  <si>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</si>
  <si>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</si>
  <si>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</si>
  <si>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</si>
  <si>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</si>
  <si>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</si>
  <si>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</si>
  <si>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</si>
  <si>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</si>
  <si>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</si>
  <si>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</si>
  <si>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</si>
  <si>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</si>
  <si>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</si>
  <si>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</si>
  <si>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</si>
  <si>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</si>
  <si>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</si>
  <si>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</si>
  <si>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</si>
  <si>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</si>
  <si>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</si>
  <si>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</si>
  <si>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</si>
  <si>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</si>
  <si>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</si>
  <si>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</si>
  <si>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</si>
  <si>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</si>
  <si>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</si>
  <si>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</si>
  <si>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</si>
  <si>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</si>
  <si>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</si>
  <si>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</si>
  <si>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</si>
  <si>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</si>
  <si>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</si>
  <si>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</si>
  <si>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</si>
  <si>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</si>
  <si>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</si>
  <si>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</si>
  <si>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</si>
  <si>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</si>
  <si>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</si>
  <si>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</si>
  <si>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</si>
  <si>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</si>
  <si>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</si>
  <si>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</si>
  <si>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</si>
  <si>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</si>
  <si>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</si>
  <si>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</si>
  <si>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</si>
  <si>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</si>
  <si>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</si>
  <si>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</si>
  <si>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</si>
  <si>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</si>
  <si>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</si>
  <si>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</si>
  <si>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</si>
  <si>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</si>
  <si>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</si>
  <si>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</si>
  <si>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</si>
  <si>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</si>
  <si>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</si>
  <si>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</si>
  <si>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</si>
  <si>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</si>
  <si>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</si>
  <si>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</si>
  <si>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</si>
  <si>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</si>
  <si>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</si>
  <si>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</si>
  <si>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</si>
  <si>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</si>
  <si>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</si>
  <si>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</si>
  <si>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</si>
  <si>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</si>
  <si>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</si>
  <si>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</si>
  <si>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</si>
  <si>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</si>
  <si>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</si>
  <si>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</si>
  <si>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</si>
  <si>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</si>
  <si>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</si>
  <si>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</si>
  <si>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</si>
  <si>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</si>
  <si>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</si>
  <si>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</si>
  <si>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</si>
  <si>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</si>
  <si>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</si>
  <si>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</si>
  <si>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</si>
  <si>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</si>
  <si>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</si>
  <si>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</si>
  <si>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</si>
  <si>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</si>
  <si>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</si>
  <si>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</si>
  <si>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</si>
  <si>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</si>
  <si>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</si>
  <si>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</si>
  <si>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</si>
  <si>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</si>
  <si>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</si>
  <si>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</si>
  <si>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</si>
  <si>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</si>
  <si>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</si>
  <si>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</si>
  <si>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</si>
  <si>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</si>
  <si>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</si>
  <si>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</si>
  <si>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</si>
  <si>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</si>
  <si>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</si>
  <si>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</si>
  <si>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</si>
  <si>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</si>
  <si>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</si>
  <si>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</si>
  <si>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</si>
  <si>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</si>
  <si>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</si>
  <si>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</si>
  <si>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</si>
  <si>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</si>
  <si>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</si>
  <si>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</si>
  <si>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</si>
  <si>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</si>
  <si>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</si>
  <si>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</si>
  <si>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</si>
  <si>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</si>
  <si>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</si>
  <si>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</si>
  <si>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</si>
  <si>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</si>
  <si>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</si>
  <si>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</si>
  <si>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</si>
  <si>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</si>
  <si>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</si>
  <si>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</si>
  <si>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</si>
  <si>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</si>
  <si>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</si>
  <si>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</si>
  <si>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</si>
  <si>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</si>
  <si>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</si>
  <si>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</si>
  <si>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</si>
  <si>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</si>
  <si>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</si>
  <si>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</si>
  <si>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</si>
  <si>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</si>
  <si>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</si>
  <si>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</si>
  <si>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</si>
  <si>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</si>
  <si>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</si>
  <si>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</si>
  <si>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</si>
  <si>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</si>
  <si>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</si>
  <si>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</si>
  <si>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</si>
  <si>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</si>
  <si>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</si>
  <si>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</si>
  <si>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</si>
  <si>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</si>
  <si>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</si>
  <si>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</si>
  <si>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</si>
  <si>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</si>
  <si>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</si>
  <si>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</si>
  <si>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</si>
  <si>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</si>
  <si>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</si>
  <si>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</si>
  <si>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</si>
  <si>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</si>
  <si>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</si>
  <si>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</si>
  <si>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</si>
  <si>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</si>
  <si>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</si>
  <si>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</si>
  <si>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</si>
  <si>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</si>
  <si>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</si>
  <si>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</si>
  <si>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</si>
  <si>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</si>
  <si>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</si>
  <si>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</si>
  <si>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</si>
  <si>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</si>
  <si>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</si>
  <si>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</si>
  <si>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</si>
  <si>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</si>
  <si>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</si>
  <si>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</si>
  <si>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</si>
  <si>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</si>
  <si>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</si>
  <si>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</si>
  <si>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</si>
  <si>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</si>
  <si>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</si>
  <si>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</si>
  <si>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</si>
  <si>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</si>
  <si>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</si>
  <si>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</si>
  <si>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</si>
  <si>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</si>
  <si>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</si>
  <si>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</si>
  <si>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</si>
  <si>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</si>
  <si>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</si>
  <si>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</si>
  <si>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</si>
  <si>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</si>
  <si>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</si>
  <si>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</si>
  <si>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</si>
  <si>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</si>
  <si>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</si>
  <si>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</si>
  <si>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</si>
  <si>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</si>
  <si>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</si>
  <si>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</si>
  <si>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</si>
  <si>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</si>
  <si>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</si>
  <si>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</si>
  <si>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</si>
  <si>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</si>
  <si>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</si>
  <si>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</si>
  <si>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</si>
  <si>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</si>
  <si>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</si>
  <si>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</si>
  <si>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</si>
  <si>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</si>
  <si>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</si>
  <si>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</si>
  <si>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</si>
  <si>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</si>
  <si>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</si>
  <si>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</si>
  <si>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</si>
  <si>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</si>
  <si>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</si>
  <si>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</si>
  <si>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</si>
  <si>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</si>
  <si>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</si>
  <si>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</si>
  <si>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</si>
  <si>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</si>
  <si>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</si>
  <si>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</si>
  <si>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</si>
  <si>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</si>
  <si>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</si>
  <si>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</si>
  <si>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</si>
  <si>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</si>
  <si>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</si>
  <si>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</si>
  <si>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</si>
  <si>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</si>
  <si>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</si>
  <si>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</si>
  <si>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</si>
  <si>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</si>
  <si>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</si>
  <si>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</si>
  <si>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</si>
  <si>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</si>
  <si>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</si>
  <si>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</si>
  <si>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</si>
  <si>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</si>
  <si>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</si>
  <si>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</si>
  <si>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</si>
  <si>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</si>
  <si>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</si>
  <si>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</si>
  <si>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</si>
  <si>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</si>
  <si>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</si>
  <si>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</si>
  <si>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</si>
  <si>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</si>
  <si>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</si>
  <si>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</si>
  <si>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</si>
  <si>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</si>
  <si>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</si>
  <si>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</si>
  <si>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</si>
  <si>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</si>
  <si>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</si>
  <si>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</si>
  <si>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</si>
  <si>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</si>
  <si>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</si>
  <si>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</si>
  <si>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</si>
  <si>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</si>
  <si>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</si>
  <si>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</si>
  <si>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</si>
  <si>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</si>
  <si>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</si>
  <si>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</si>
  <si>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</si>
  <si>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</si>
  <si>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</si>
  <si>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</si>
  <si>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</si>
  <si>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</si>
  <si>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</si>
  <si>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</si>
  <si>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</si>
  <si>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</si>
  <si>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</si>
  <si>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</si>
  <si>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</si>
  <si>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</si>
  <si>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</si>
  <si>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</si>
  <si>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</si>
  <si>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</si>
  <si>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</si>
  <si>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</si>
  <si>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</si>
  <si>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</si>
  <si>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</si>
  <si>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</si>
  <si>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</si>
  <si>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</si>
  <si>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</si>
  <si>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</si>
  <si>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</si>
  <si>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</si>
  <si>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</si>
  <si>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</si>
  <si>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</si>
  <si>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</si>
  <si>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</si>
  <si>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</si>
  <si>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</si>
  <si>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</si>
  <si>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</si>
  <si>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</si>
  <si>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</si>
  <si>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</si>
  <si>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</si>
  <si>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</si>
  <si>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</si>
  <si>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</si>
  <si>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</si>
  <si>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</si>
  <si>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</si>
  <si>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</si>
  <si>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</si>
  <si>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</si>
  <si>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</si>
  <si>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</si>
  <si>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</si>
  <si>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</si>
  <si>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</si>
  <si>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</si>
  <si>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</si>
  <si>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</si>
  <si>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</si>
  <si>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</si>
  <si>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</si>
  <si>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</si>
  <si>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</si>
  <si>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</si>
  <si>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</si>
  <si>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</si>
  <si>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</si>
  <si>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</si>
  <si>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</si>
  <si>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</si>
  <si>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</si>
  <si>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</si>
  <si>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</si>
  <si>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</si>
  <si>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</si>
  <si>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</si>
  <si>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</si>
  <si>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</si>
  <si>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</si>
  <si>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</si>
  <si>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</si>
  <si>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</si>
  <si>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</si>
  <si>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</si>
  <si>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</si>
  <si>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</si>
  <si>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</si>
  <si>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</si>
  <si>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</si>
  <si>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</si>
  <si>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</si>
  <si>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</si>
  <si>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</si>
  <si>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</si>
  <si>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</si>
  <si>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</si>
  <si>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</si>
  <si>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</si>
  <si>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</si>
  <si>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</si>
  <si>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</si>
  <si>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</si>
  <si>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</si>
  <si>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</si>
  <si>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</si>
  <si>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</si>
  <si>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</si>
  <si>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</si>
  <si>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</si>
  <si>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</si>
  <si>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</si>
  <si>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</si>
  <si>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</si>
  <si>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</si>
  <si>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</si>
  <si>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</si>
  <si>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</si>
  <si>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</si>
  <si>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</si>
  <si>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</si>
  <si>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</si>
  <si>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</si>
  <si>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</si>
  <si>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</si>
  <si>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</si>
  <si>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</si>
  <si>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</si>
  <si>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</si>
  <si>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</si>
  <si>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</si>
  <si>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</si>
  <si>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</si>
  <si>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</si>
  <si>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</si>
  <si>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</si>
  <si>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</si>
  <si>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</si>
  <si>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</si>
  <si>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</si>
  <si>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</si>
  <si>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</si>
  <si>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</si>
  <si>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</si>
  <si>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</si>
  <si>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</si>
  <si>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</si>
  <si>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</si>
  <si>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</si>
  <si>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</si>
  <si>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</si>
  <si>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</si>
  <si>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</si>
  <si>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</si>
  <si>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</si>
  <si>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</si>
  <si>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</si>
  <si>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</si>
  <si>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</si>
  <si>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</si>
  <si>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</si>
  <si>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</si>
  <si>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</si>
  <si>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</si>
  <si>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</si>
  <si>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</si>
  <si>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</si>
  <si>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</si>
  <si>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</si>
  <si>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</si>
  <si>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</si>
  <si>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</si>
  <si>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</si>
  <si>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</si>
  <si>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</si>
  <si>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</si>
  <si>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</si>
  <si>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</si>
  <si>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</si>
  <si>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</si>
  <si>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</si>
  <si>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</si>
  <si>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</si>
  <si>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</si>
  <si>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</si>
  <si>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</si>
  <si>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</si>
  <si>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</si>
  <si>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</si>
  <si>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</si>
  <si>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</si>
  <si>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</si>
  <si>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</si>
  <si>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</si>
  <si>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</si>
  <si>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</si>
  <si>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</si>
  <si>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</si>
  <si>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</si>
  <si>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</si>
  <si>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</si>
  <si>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</si>
  <si>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</si>
  <si>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</si>
  <si>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</si>
  <si>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</si>
  <si>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</si>
  <si>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</si>
  <si>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</si>
  <si>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</si>
  <si>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</si>
  <si>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</si>
  <si>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</si>
  <si>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</si>
  <si>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</si>
  <si>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</si>
  <si>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</si>
  <si>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</si>
  <si>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</si>
  <si>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</si>
  <si>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</si>
  <si>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</si>
  <si>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</si>
  <si>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</si>
  <si>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</si>
  <si>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</si>
  <si>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</si>
  <si>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</si>
  <si>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</si>
  <si>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</si>
  <si>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</si>
  <si>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</si>
  <si>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</si>
  <si>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</si>
  <si>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</si>
  <si>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</si>
  <si>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</si>
  <si>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</si>
  <si>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</si>
  <si>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</si>
  <si>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</si>
  <si>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</si>
  <si>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</si>
  <si>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</si>
  <si>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</si>
  <si>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</si>
  <si>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</si>
  <si>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</si>
  <si>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</si>
  <si>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</si>
  <si>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</si>
  <si>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</si>
  <si>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</si>
  <si>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</si>
  <si>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</si>
  <si>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</si>
  <si>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</si>
  <si>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</si>
  <si>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</si>
  <si>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</si>
  <si>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</si>
  <si>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</si>
  <si>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</si>
  <si>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</si>
  <si>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</si>
  <si>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</si>
  <si>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</si>
  <si>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</si>
  <si>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</si>
  <si>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</si>
  <si>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</si>
  <si>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</si>
  <si>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</si>
  <si>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</si>
  <si>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</si>
  <si>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</si>
  <si>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</si>
  <si>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</si>
  <si>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</si>
  <si>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</si>
  <si>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</si>
  <si>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</si>
  <si>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</si>
  <si>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</si>
  <si>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</si>
  <si>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</si>
  <si>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</si>
  <si>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</si>
  <si>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</si>
  <si>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</si>
  <si>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</si>
  <si>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</si>
  <si>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</si>
  <si>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</si>
  <si>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</si>
  <si>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</si>
  <si>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</si>
  <si>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</si>
  <si>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</si>
  <si>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</si>
  <si>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</si>
  <si>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</si>
  <si>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</si>
  <si>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</si>
  <si>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</si>
  <si>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</si>
  <si>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</si>
  <si>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</si>
  <si>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</si>
  <si>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</si>
  <si>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</si>
  <si>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</si>
  <si>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</si>
  <si>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</si>
  <si>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</si>
  <si>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</si>
  <si>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</si>
  <si>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</si>
  <si>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</si>
  <si>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</si>
  <si>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</si>
  <si>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</si>
  <si>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</si>
  <si>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</si>
  <si>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</si>
  <si>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</si>
  <si>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</si>
  <si>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</si>
  <si>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</si>
  <si>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</si>
  <si>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</si>
  <si>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</si>
  <si>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</si>
  <si>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</si>
  <si>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</si>
  <si>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</si>
  <si>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</si>
  <si>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</si>
  <si>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</si>
  <si>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</si>
  <si>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</si>
  <si>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</si>
  <si>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</si>
  <si>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</si>
  <si>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</si>
  <si>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</si>
  <si>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</si>
  <si>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</si>
  <si>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</si>
  <si>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</si>
  <si>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</si>
  <si>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</si>
  <si>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</si>
  <si>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</si>
  <si>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</si>
  <si>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</si>
  <si>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</si>
  <si>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</si>
  <si>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</si>
  <si>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</si>
  <si>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</si>
  <si>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</si>
  <si>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</si>
  <si>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</si>
  <si>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</si>
  <si>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</si>
  <si>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</si>
  <si>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</si>
  <si>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</si>
  <si>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</si>
  <si>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</si>
  <si>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</si>
  <si>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</si>
  <si>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</si>
  <si>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</si>
  <si>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</si>
  <si>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</si>
  <si>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</si>
  <si>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</si>
  <si>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</si>
  <si>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</si>
  <si>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</si>
  <si>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</si>
  <si>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</si>
  <si>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</si>
  <si>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</si>
  <si>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</si>
  <si>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</si>
  <si>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</si>
  <si>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</si>
  <si>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</si>
  <si>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</si>
  <si>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</si>
  <si>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</si>
  <si>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</si>
  <si>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</si>
  <si>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</si>
  <si>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</si>
  <si>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</si>
  <si>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</si>
  <si>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</si>
  <si>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</si>
  <si>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</si>
  <si>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</si>
  <si>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</si>
  <si>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</si>
  <si>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</si>
  <si>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</si>
  <si>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</si>
  <si>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</si>
  <si>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</si>
  <si>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</si>
  <si>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</si>
  <si>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</si>
  <si>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</si>
  <si>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</si>
  <si>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</si>
  <si>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</si>
  <si>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</si>
  <si>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</si>
  <si>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</si>
  <si>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</si>
  <si>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</si>
  <si>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</si>
  <si>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</si>
  <si>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</si>
  <si>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</si>
  <si>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</si>
  <si>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</si>
  <si>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</si>
  <si>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</si>
  <si>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</si>
  <si>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</si>
  <si>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</si>
  <si>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</si>
  <si>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</si>
  <si>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</si>
  <si>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</si>
  <si>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</si>
  <si>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</si>
  <si>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</si>
  <si>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</si>
  <si>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</si>
  <si>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</si>
  <si>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</si>
  <si>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</si>
  <si>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</si>
  <si>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</si>
  <si>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</si>
  <si>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</si>
  <si>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</si>
  <si>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</si>
  <si>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</si>
  <si>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</si>
  <si>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</si>
  <si>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</si>
  <si>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</si>
  <si>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</si>
  <si>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</si>
  <si>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</si>
  <si>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</si>
  <si>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</si>
  <si>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</si>
  <si>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</si>
  <si>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</si>
  <si>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</si>
  <si>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</si>
  <si>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</si>
  <si>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</si>
  <si>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</si>
  <si>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</si>
  <si>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</si>
  <si>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</si>
  <si>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</si>
  <si>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</si>
  <si>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</si>
  <si>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</si>
  <si>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</si>
  <si>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</si>
  <si>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</si>
  <si>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</si>
  <si>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</si>
  <si>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</si>
  <si>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</si>
  <si>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</si>
  <si>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</si>
  <si>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</si>
  <si>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</si>
  <si>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</si>
  <si>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</si>
  <si>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</si>
  <si>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</si>
  <si>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</si>
  <si>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</si>
  <si>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</si>
  <si>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</si>
  <si>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</si>
  <si>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</si>
  <si>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</si>
  <si>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</si>
  <si>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</si>
  <si>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</si>
  <si>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</si>
  <si>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</si>
  <si>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</si>
  <si>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</si>
  <si>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</si>
  <si>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</si>
  <si>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</si>
  <si>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</si>
  <si>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</si>
  <si>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</si>
  <si>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</si>
  <si>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</si>
  <si>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</si>
  <si>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</si>
  <si>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</si>
  <si>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</si>
  <si>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</si>
  <si>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</si>
  <si>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</si>
  <si>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</si>
  <si>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</si>
  <si>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</si>
  <si>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</si>
  <si>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</si>
  <si>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</si>
  <si>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</si>
  <si>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</si>
  <si>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</si>
  <si>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</si>
  <si>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</si>
  <si>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</si>
  <si>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</si>
  <si>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</si>
  <si>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</si>
  <si>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</si>
  <si>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</si>
  <si>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</si>
  <si>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</si>
  <si>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</si>
  <si>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</si>
  <si>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</si>
  <si>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</si>
  <si>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</si>
  <si>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</si>
  <si>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</si>
  <si>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</si>
  <si>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</si>
  <si>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</si>
  <si>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</si>
  <si>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</si>
  <si>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</si>
  <si>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</si>
  <si>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</si>
  <si>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</si>
  <si>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</si>
  <si>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</si>
  <si>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</si>
  <si>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</si>
  <si>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</si>
  <si>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</si>
  <si>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</si>
  <si>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</si>
  <si>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</si>
  <si>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</si>
  <si>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</si>
  <si>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</si>
  <si>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</si>
  <si>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</si>
  <si>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</si>
  <si>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</si>
  <si>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</si>
  <si>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</si>
  <si>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</si>
  <si>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</si>
  <si>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</si>
  <si>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</si>
  <si>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</si>
  <si>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</si>
  <si>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</si>
  <si>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</si>
  <si>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</si>
  <si>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</si>
  <si>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</si>
  <si>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</si>
  <si>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</si>
  <si>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</si>
  <si>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</si>
  <si>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</si>
  <si>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</si>
  <si>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</si>
  <si>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</si>
  <si>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</si>
  <si>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</si>
  <si>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</si>
  <si>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</si>
  <si>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</si>
  <si>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</si>
  <si>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</si>
  <si>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</si>
  <si>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</si>
  <si>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</si>
  <si>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</si>
  <si>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</si>
  <si>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</si>
  <si>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</si>
  <si>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</si>
  <si>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</si>
  <si>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</si>
  <si>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</si>
  <si>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</si>
  <si>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</si>
  <si>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</si>
  <si>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</si>
  <si>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</si>
  <si>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</si>
  <si>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</si>
  <si>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</si>
  <si>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</si>
  <si>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</si>
  <si>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</si>
  <si>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</si>
  <si>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</si>
  <si>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</si>
  <si>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</si>
  <si>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</si>
  <si>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</si>
  <si>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</si>
  <si>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</si>
  <si>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</si>
  <si>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</si>
  <si>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</si>
  <si>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</si>
  <si>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</si>
  <si>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</si>
  <si>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</si>
  <si>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</si>
  <si>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</si>
  <si>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</si>
  <si>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</si>
  <si>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</si>
  <si>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</si>
  <si>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</si>
  <si>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</si>
  <si>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</si>
  <si>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</si>
  <si>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</si>
  <si>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</si>
  <si>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</si>
  <si>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</si>
  <si>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</si>
  <si>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</si>
  <si>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</si>
  <si>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</si>
  <si>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</si>
  <si>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</si>
  <si>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</si>
  <si>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</si>
  <si>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</si>
  <si>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</si>
  <si>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</si>
  <si>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</si>
  <si>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</si>
  <si>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</si>
  <si>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</si>
  <si>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</si>
  <si>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</si>
  <si>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</si>
  <si>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</si>
  <si>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</si>
  <si>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</si>
  <si>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</si>
  <si>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</si>
  <si>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</si>
  <si>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</si>
  <si>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</si>
  <si>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</si>
  <si>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</si>
  <si>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</si>
  <si>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</si>
  <si>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</si>
  <si>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</si>
  <si>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</si>
  <si>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</si>
  <si>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</si>
  <si>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</si>
  <si>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</si>
  <si>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</si>
  <si>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</si>
  <si>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</si>
  <si>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</si>
  <si>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</si>
  <si>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</si>
  <si>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</si>
  <si>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</si>
  <si>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</si>
  <si>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</si>
  <si>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</si>
  <si>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</si>
  <si>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</si>
  <si>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</si>
  <si>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</si>
  <si>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</si>
  <si>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</si>
  <si>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</si>
  <si>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</si>
  <si>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</si>
  <si>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</si>
  <si>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</si>
  <si>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</si>
  <si>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</si>
  <si>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</si>
  <si>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</si>
  <si>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</si>
  <si>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</si>
  <si>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</si>
  <si>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</si>
  <si>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</si>
  <si>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</si>
  <si>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</si>
  <si>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</si>
  <si>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</si>
  <si>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</si>
  <si>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</si>
  <si>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</si>
  <si>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</si>
  <si>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</si>
  <si>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</si>
  <si>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</si>
  <si>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</si>
  <si>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</si>
  <si>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</si>
  <si>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</si>
  <si>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</si>
  <si>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</si>
  <si>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</si>
  <si>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</si>
  <si>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</si>
  <si>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</si>
  <si>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</si>
  <si>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</si>
  <si>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</si>
  <si>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</si>
  <si>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</si>
  <si>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</si>
  <si>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</si>
  <si>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</si>
  <si>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</si>
  <si>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</si>
  <si>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</si>
  <si>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</si>
  <si>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</si>
  <si>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</si>
  <si>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</si>
  <si>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</si>
  <si>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</si>
  <si>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</si>
  <si>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</si>
  <si>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</si>
  <si>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</si>
  <si>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</si>
  <si>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</si>
  <si>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</si>
  <si>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</si>
  <si>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</si>
  <si>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</si>
  <si>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</si>
  <si>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</si>
  <si>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</si>
  <si>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</si>
  <si>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</si>
  <si>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</si>
  <si>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</si>
  <si>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</si>
  <si>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</si>
  <si>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</si>
  <si>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</si>
  <si>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</si>
  <si>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</si>
  <si>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</si>
  <si>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</si>
  <si>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</si>
  <si>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</si>
  <si>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</si>
  <si>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</si>
  <si>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</si>
  <si>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</si>
  <si>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</si>
  <si>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</si>
  <si>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</si>
  <si>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</si>
  <si>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</si>
  <si>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</si>
  <si>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</si>
  <si>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</si>
  <si>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</si>
  <si>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</si>
  <si>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</si>
  <si>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</si>
  <si>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</si>
  <si>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</si>
  <si>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</si>
  <si>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</si>
  <si>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</si>
  <si>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</si>
  <si>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</si>
  <si>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</si>
  <si>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</si>
  <si>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</si>
  <si>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</si>
  <si>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</si>
  <si>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</si>
  <si>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</si>
  <si>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</si>
  <si>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</si>
  <si>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</si>
  <si>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</si>
  <si>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</si>
  <si>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</si>
  <si>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</si>
  <si>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</si>
  <si>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</si>
  <si>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</si>
  <si>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</si>
  <si>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</si>
  <si>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</si>
  <si>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</si>
  <si>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</si>
  <si>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</si>
  <si>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</si>
  <si>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</si>
  <si>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</si>
  <si>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</si>
  <si>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</si>
  <si>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</si>
  <si>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</si>
  <si>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</si>
  <si>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</si>
  <si>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</si>
  <si>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</si>
  <si>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</si>
  <si>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</si>
  <si>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</si>
  <si>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</si>
  <si>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</si>
  <si>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</si>
  <si>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</si>
  <si>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</si>
  <si>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</si>
  <si>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</si>
  <si>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</si>
  <si>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</si>
  <si>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</si>
  <si>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</si>
  <si>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</si>
  <si>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</si>
  <si>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</si>
  <si>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</si>
  <si>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</si>
  <si>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</si>
  <si>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</si>
  <si>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</si>
  <si>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</si>
  <si>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</si>
  <si>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</si>
  <si>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</si>
  <si>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</si>
  <si>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</si>
  <si>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</si>
  <si>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</si>
  <si>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</si>
  <si>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</si>
  <si>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</si>
  <si>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</si>
  <si>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</si>
  <si>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</si>
  <si>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</si>
  <si>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</si>
  <si>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</si>
  <si>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</si>
  <si>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</si>
  <si>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</si>
  <si>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</si>
  <si>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</si>
  <si>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</si>
  <si>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</si>
  <si>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</si>
  <si>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</si>
  <si>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</si>
  <si>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</si>
  <si>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</si>
  <si>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</si>
  <si>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</si>
  <si>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</si>
  <si>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</si>
  <si>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</si>
  <si>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</si>
  <si>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</si>
  <si>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</si>
  <si>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</si>
  <si>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</si>
  <si>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</si>
  <si>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</si>
  <si>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</si>
  <si>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</si>
  <si>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</si>
  <si>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</si>
  <si>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</si>
  <si>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</si>
  <si>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</si>
  <si>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</si>
  <si>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</si>
  <si>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</si>
  <si>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</si>
  <si>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</si>
  <si>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</si>
  <si>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</si>
  <si>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</si>
  <si>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</si>
  <si>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</si>
  <si>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</si>
  <si>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</si>
  <si>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</si>
  <si>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</si>
  <si>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</si>
  <si>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</si>
  <si>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</si>
  <si>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</si>
  <si>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</si>
  <si>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</si>
  <si>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</si>
  <si>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</si>
  <si>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</si>
  <si>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</si>
  <si>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</si>
  <si>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</si>
  <si>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</si>
  <si>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</si>
  <si>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</si>
  <si>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</si>
  <si>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</si>
  <si>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</si>
  <si>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</si>
  <si>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</si>
  <si>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</si>
  <si>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</si>
  <si>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</si>
  <si>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</si>
  <si>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</si>
  <si>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</si>
  <si>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</si>
  <si>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</si>
  <si>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</si>
  <si>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</si>
  <si>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</si>
  <si>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</si>
  <si>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</si>
  <si>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</si>
  <si>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</si>
  <si>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</si>
  <si>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</si>
  <si>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</si>
  <si>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</si>
  <si>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</si>
  <si>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</si>
  <si>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</si>
  <si>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</si>
  <si>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</si>
  <si>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</si>
  <si>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</si>
  <si>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</si>
  <si>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</si>
  <si>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</si>
  <si>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</si>
  <si>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</si>
  <si>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</si>
  <si>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</si>
  <si>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</si>
  <si>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</si>
  <si>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</si>
  <si>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</si>
  <si>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</si>
  <si>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</si>
  <si>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</si>
  <si>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</si>
  <si>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</si>
  <si>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</si>
  <si>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</si>
  <si>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</si>
  <si>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</si>
  <si>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</si>
  <si>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</si>
  <si>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</si>
  <si>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</si>
  <si>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</si>
  <si>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</si>
  <si>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</si>
  <si>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</si>
  <si>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</si>
  <si>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</si>
  <si>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</si>
  <si>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</si>
  <si>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</si>
  <si>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</si>
  <si>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</si>
  <si>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</si>
  <si>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</si>
  <si>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</si>
  <si>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</si>
  <si>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</si>
  <si>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</si>
  <si>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</si>
  <si>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</si>
  <si>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</si>
  <si>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</si>
  <si>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</si>
  <si>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</si>
  <si>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</si>
  <si>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</si>
  <si>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</si>
  <si>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</si>
  <si>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</si>
  <si>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</si>
  <si>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</si>
  <si>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</si>
  <si>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</si>
  <si>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</si>
  <si>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</si>
  <si>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</si>
  <si>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</si>
  <si>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</si>
  <si>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</si>
  <si>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</si>
  <si>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</si>
  <si>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</si>
  <si>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</si>
  <si>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</si>
  <si>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</si>
  <si>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</si>
  <si>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</si>
  <si>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</si>
  <si>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</si>
  <si>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</si>
  <si>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</si>
  <si>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</si>
  <si>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</si>
  <si>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</si>
  <si>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</si>
  <si>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</si>
  <si>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</si>
  <si>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</si>
  <si>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</si>
  <si>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</si>
  <si>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</si>
  <si>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</si>
  <si>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</si>
  <si>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</si>
  <si>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</si>
  <si>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</si>
  <si>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</si>
  <si>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</si>
  <si>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</si>
  <si>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</si>
  <si>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</si>
  <si>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</si>
  <si>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</si>
  <si>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</si>
  <si>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</si>
  <si>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</si>
  <si>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</si>
  <si>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</si>
  <si>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</si>
  <si>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</si>
  <si>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</si>
  <si>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</si>
  <si>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</si>
  <si>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</si>
  <si>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</si>
  <si>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</si>
  <si>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</si>
  <si>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</si>
  <si>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</si>
  <si>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</si>
  <si>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</si>
  <si>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</si>
  <si>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</si>
  <si>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</si>
  <si>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</si>
  <si>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</si>
  <si>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</si>
  <si>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</si>
  <si>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</si>
  <si>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</si>
  <si>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</si>
  <si>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</si>
  <si>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</si>
  <si>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</si>
  <si>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</si>
  <si>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</si>
  <si>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</si>
  <si>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</si>
  <si>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</si>
  <si>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</si>
  <si>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</si>
  <si>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</si>
  <si>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</si>
  <si>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</si>
  <si>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</si>
  <si>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</si>
  <si>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</si>
  <si>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</si>
  <si>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</si>
  <si>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</si>
  <si>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</si>
  <si>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</si>
  <si>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</si>
  <si>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</si>
  <si>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</si>
  <si>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</si>
  <si>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</si>
  <si>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</si>
  <si>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</si>
  <si>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</si>
  <si>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</si>
  <si>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</si>
  <si>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</si>
  <si>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</si>
  <si>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</si>
  <si>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</si>
  <si>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</si>
  <si>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</si>
  <si>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</si>
  <si>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</si>
  <si>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</si>
  <si>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</si>
  <si>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</si>
  <si>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</si>
  <si>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</si>
  <si>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</si>
  <si>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</si>
  <si>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</si>
  <si>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</si>
  <si>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</si>
  <si>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</si>
  <si>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</si>
  <si>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</si>
  <si>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</si>
  <si>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</si>
  <si>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</si>
  <si>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</si>
  <si>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</si>
  <si>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</si>
  <si>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</si>
  <si>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</si>
  <si>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</si>
  <si>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</si>
  <si>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</si>
  <si>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</si>
  <si>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</si>
  <si>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</si>
  <si>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</si>
  <si>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</si>
  <si>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</si>
  <si>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</si>
  <si>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</si>
  <si>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</si>
  <si>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</si>
  <si>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</si>
  <si>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</si>
  <si>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</si>
  <si>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</si>
  <si>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</si>
  <si>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</si>
  <si>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</si>
  <si>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</si>
  <si>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</si>
  <si>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</si>
  <si>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</si>
  <si>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</si>
  <si>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</si>
  <si>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</si>
  <si>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</si>
  <si>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</si>
  <si>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</si>
  <si>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</si>
  <si>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</si>
  <si>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</si>
  <si>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</si>
  <si>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</si>
  <si>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</si>
  <si>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</si>
  <si>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</si>
  <si>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</si>
  <si>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</si>
  <si>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</si>
  <si>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</si>
  <si>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</si>
  <si>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</si>
  <si>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</si>
  <si>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</si>
  <si>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</si>
  <si>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</si>
  <si>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</si>
  <si>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</si>
  <si>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</si>
  <si>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</si>
  <si>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</si>
  <si>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</si>
  <si>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</si>
  <si>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</si>
  <si>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</si>
  <si>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</si>
  <si>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</si>
  <si>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</si>
  <si>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</si>
  <si>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</si>
  <si>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</si>
  <si>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</si>
  <si>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</si>
  <si>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</si>
  <si>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</si>
  <si>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</si>
  <si>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</si>
  <si>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</si>
  <si>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</si>
  <si>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</si>
  <si>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</si>
  <si>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</si>
  <si>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</si>
  <si>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</si>
  <si>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</si>
  <si>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</si>
  <si>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</si>
  <si>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</si>
  <si>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</si>
  <si>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</si>
  <si>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</si>
  <si>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</si>
  <si>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</si>
  <si>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</si>
  <si>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</si>
  <si>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</si>
  <si>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</si>
  <si>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</si>
  <si>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</si>
  <si>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</si>
  <si>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</si>
  <si>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</si>
  <si>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</si>
  <si>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</si>
  <si>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</si>
  <si>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</si>
  <si>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</si>
  <si>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</si>
  <si>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</si>
  <si>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</si>
  <si>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</si>
  <si>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</si>
  <si>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</si>
  <si>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</si>
  <si>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</si>
  <si>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</si>
  <si>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</si>
  <si>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</si>
  <si>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</si>
  <si>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</si>
  <si>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</si>
  <si>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</si>
  <si>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</si>
  <si>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</si>
  <si>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</si>
  <si>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</si>
  <si>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</si>
  <si>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</si>
  <si>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</si>
  <si>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</si>
  <si>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</si>
  <si>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</si>
  <si>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</si>
  <si>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</si>
  <si>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</si>
  <si>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</si>
  <si>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</si>
  <si>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</si>
  <si>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</si>
  <si>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</si>
  <si>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</si>
  <si>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</si>
  <si>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</si>
  <si>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</si>
  <si>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</si>
  <si>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</si>
  <si>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</si>
  <si>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</si>
  <si>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</si>
  <si>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</si>
  <si>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</si>
  <si>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</si>
  <si>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</si>
  <si>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</si>
  <si>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</si>
  <si>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</si>
  <si>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</si>
  <si>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</si>
  <si>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</si>
  <si>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</si>
  <si>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</si>
  <si>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</si>
  <si>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</si>
  <si>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</si>
  <si>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</si>
  <si>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</si>
  <si>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</si>
  <si>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</si>
  <si>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</si>
  <si>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</si>
  <si>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</si>
  <si>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</si>
  <si>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</si>
  <si>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</si>
  <si>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</si>
  <si>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</si>
  <si>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</si>
  <si>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</si>
  <si>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</si>
  <si>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</si>
  <si>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</si>
  <si>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</si>
  <si>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</si>
  <si>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</si>
  <si>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</si>
  <si>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</si>
  <si>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</si>
  <si>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</si>
  <si>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</si>
  <si>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</si>
  <si>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</si>
  <si>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</si>
  <si>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</si>
  <si>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</si>
  <si>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</si>
  <si>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</si>
  <si>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</si>
  <si>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</si>
  <si>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</si>
  <si>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</si>
  <si>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</si>
  <si>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</si>
  <si>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</si>
  <si>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</si>
  <si>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</si>
  <si>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</si>
  <si>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</si>
  <si>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</si>
  <si>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</si>
  <si>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</si>
  <si>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</si>
  <si>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</si>
  <si>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</si>
  <si>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</si>
  <si>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</si>
  <si>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</si>
  <si>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</si>
  <si>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</si>
  <si>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</si>
  <si>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</si>
  <si>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</si>
  <si>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</si>
  <si>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</si>
  <si>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</si>
  <si>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</si>
  <si>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</si>
  <si>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</si>
  <si>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</si>
  <si>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</si>
  <si>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</si>
  <si>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</si>
  <si>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</si>
  <si>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</si>
  <si>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</si>
  <si>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</si>
  <si>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</si>
  <si>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</si>
  <si>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</si>
  <si>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</si>
  <si>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</si>
  <si>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</si>
  <si>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</si>
  <si>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</si>
  <si>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</si>
  <si>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</si>
  <si>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</si>
  <si>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</si>
  <si>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</si>
  <si>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</si>
  <si>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</si>
  <si>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</si>
  <si>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</si>
  <si>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</si>
  <si>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</si>
  <si>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</si>
  <si>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</si>
  <si>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</si>
  <si>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</si>
  <si>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</si>
  <si>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</si>
  <si>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</si>
  <si>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</si>
  <si>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</si>
  <si>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</si>
  <si>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</si>
  <si>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</si>
  <si>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</si>
  <si>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</si>
  <si>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</si>
  <si>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</si>
  <si>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</si>
  <si>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</si>
  <si>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</si>
  <si>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</si>
  <si>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</si>
  <si>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</si>
  <si>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</si>
  <si>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</si>
  <si>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</si>
  <si>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</si>
  <si>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</si>
  <si>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</si>
  <si>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</si>
  <si>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</si>
  <si>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</si>
  <si>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</si>
  <si>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</si>
  <si>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</si>
  <si>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</si>
  <si>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</si>
  <si>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</si>
  <si>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</si>
  <si>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</si>
  <si>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</si>
  <si>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</si>
  <si>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</si>
  <si>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</si>
  <si>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</si>
  <si>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</si>
  <si>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</si>
  <si>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</si>
  <si>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</si>
  <si>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</si>
  <si>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</si>
  <si>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</si>
  <si>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</si>
  <si>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</si>
  <si>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</si>
  <si>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</si>
  <si>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</si>
  <si>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</si>
  <si>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</si>
  <si>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</si>
  <si>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</si>
  <si>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</si>
  <si>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</si>
  <si>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</si>
  <si>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</si>
  <si>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</si>
  <si>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</si>
  <si>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</si>
  <si>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</si>
  <si>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</si>
  <si>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</si>
  <si>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</si>
  <si>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</si>
  <si>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</si>
  <si>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</si>
  <si>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</si>
  <si>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</si>
  <si>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</si>
  <si>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</si>
  <si>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</si>
  <si>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</si>
  <si>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</si>
  <si>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</si>
  <si>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</si>
  <si>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</si>
  <si>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</si>
  <si>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</si>
  <si>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</si>
  <si>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</si>
  <si>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</si>
  <si>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</si>
  <si>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</si>
  <si>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</si>
  <si>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</si>
  <si>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</si>
  <si>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</si>
  <si>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</si>
  <si>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</si>
  <si>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</si>
  <si>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</si>
  <si>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</si>
  <si>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</si>
  <si>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</si>
  <si>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</si>
  <si>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</si>
  <si>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</si>
  <si>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</si>
  <si>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</si>
  <si>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</si>
  <si>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</si>
  <si>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</si>
  <si>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</si>
  <si>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</si>
  <si>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</si>
  <si>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</si>
  <si>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</si>
  <si>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</si>
  <si>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</si>
  <si>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</si>
  <si>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</si>
  <si>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</si>
  <si>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</si>
  <si>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</si>
  <si>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</si>
  <si>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</si>
  <si>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</si>
  <si>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</si>
  <si>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</si>
  <si>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</si>
  <si>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</si>
  <si>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</si>
  <si>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</si>
  <si>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</si>
  <si>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</si>
  <si>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</si>
  <si>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</si>
  <si>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</si>
  <si>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</si>
  <si>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</si>
  <si>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</si>
  <si>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</si>
  <si>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</si>
  <si>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</si>
  <si>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</si>
  <si>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</si>
  <si>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</si>
  <si>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</si>
  <si>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</si>
  <si>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</si>
  <si>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</si>
  <si>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</si>
  <si>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</si>
  <si>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</si>
  <si>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</si>
  <si>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</si>
  <si>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</si>
  <si>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</si>
  <si>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</si>
  <si>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</si>
  <si>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</si>
  <si>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</si>
  <si>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</si>
  <si>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</si>
  <si>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</si>
  <si>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</si>
  <si>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</si>
  <si>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</si>
  <si>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</si>
  <si>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</si>
  <si>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</si>
  <si>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</si>
  <si>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</si>
  <si>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</si>
  <si>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</si>
  <si>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</si>
  <si>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</si>
  <si>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</si>
  <si>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</si>
  <si>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</si>
  <si>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</si>
  <si>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</si>
  <si>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</si>
  <si>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</si>
  <si>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</si>
  <si>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</si>
  <si>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</si>
  <si>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</si>
  <si>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</si>
  <si>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</si>
  <si>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</si>
  <si>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</si>
  <si>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</si>
  <si>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</si>
  <si>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</si>
  <si>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</si>
  <si>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</si>
  <si>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</si>
  <si>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</si>
  <si>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</si>
  <si>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</si>
  <si>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</si>
  <si>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</si>
  <si>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</si>
  <si>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</si>
  <si>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</si>
  <si>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</si>
  <si>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</si>
  <si>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</si>
  <si>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</si>
  <si>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</si>
  <si>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</si>
  <si>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</si>
  <si>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</si>
  <si>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</si>
  <si>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</si>
  <si>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</si>
  <si>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</si>
  <si>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</si>
  <si>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</si>
  <si>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</si>
  <si>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</si>
  <si>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</si>
  <si>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</si>
  <si>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</si>
  <si>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</si>
  <si>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</si>
  <si>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</si>
  <si>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</si>
  <si>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</si>
  <si>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</si>
  <si>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</si>
  <si>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</si>
  <si>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</si>
  <si>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</si>
  <si>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</si>
  <si>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</si>
  <si>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</si>
  <si>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</si>
  <si>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</si>
  <si>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</si>
  <si>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</si>
  <si>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</si>
  <si>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</si>
  <si>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</si>
  <si>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</si>
  <si>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</si>
  <si>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</si>
  <si>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</si>
  <si>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</si>
  <si>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</si>
  <si>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</si>
  <si>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</si>
  <si>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</si>
  <si>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</si>
  <si>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</si>
  <si>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</si>
  <si>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</si>
  <si>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</si>
  <si>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</si>
  <si>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</si>
  <si>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</si>
  <si>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</si>
  <si>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</si>
  <si>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</si>
  <si>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</si>
  <si>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</si>
  <si>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</si>
  <si>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</si>
  <si>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</si>
  <si>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</si>
  <si>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</si>
  <si>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</si>
  <si>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</si>
  <si>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</si>
  <si>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</si>
  <si>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</si>
  <si>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</si>
  <si>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</si>
  <si>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</si>
  <si>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</si>
  <si>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</si>
  <si>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</si>
  <si>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</si>
  <si>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</si>
  <si>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</si>
  <si>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</si>
  <si>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</si>
  <si>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</si>
  <si>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</si>
  <si>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</si>
  <si>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</si>
  <si>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</si>
  <si>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</si>
  <si>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</si>
  <si>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</si>
  <si>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</si>
  <si>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</si>
  <si>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</si>
  <si>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</si>
  <si>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</si>
  <si>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</si>
  <si>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</si>
  <si>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</si>
  <si>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</si>
  <si>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</si>
  <si>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</si>
  <si>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</si>
  <si>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</si>
  <si>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</si>
  <si>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</si>
  <si>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</si>
  <si>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</si>
  <si>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</si>
  <si>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</si>
  <si>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</si>
  <si>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</si>
  <si>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</si>
  <si>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</si>
  <si>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</si>
  <si>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</si>
  <si>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</si>
  <si>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</si>
  <si>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</si>
  <si>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</si>
  <si>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</si>
  <si>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</si>
  <si>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</si>
  <si>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</si>
  <si>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</si>
  <si>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</si>
  <si>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</si>
  <si>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</si>
  <si>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</si>
  <si>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</si>
  <si>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</si>
  <si>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</si>
  <si>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</si>
  <si>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</si>
  <si>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</si>
  <si>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</si>
  <si>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</si>
  <si>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</si>
  <si>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</si>
  <si>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</si>
  <si>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</si>
  <si>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</si>
  <si>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</si>
  <si>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</si>
  <si>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</si>
  <si>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</si>
  <si>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</si>
  <si>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</si>
  <si>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</si>
  <si>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</si>
  <si>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</si>
  <si>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</si>
  <si>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</si>
  <si>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</si>
  <si>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</si>
  <si>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</si>
  <si>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</si>
  <si>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</si>
  <si>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</si>
  <si>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</si>
  <si>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</si>
  <si>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</si>
  <si>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</si>
  <si>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</si>
  <si>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</si>
  <si>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</si>
  <si>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</si>
  <si>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</si>
  <si>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</si>
  <si>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</si>
  <si>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</si>
  <si>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</si>
  <si>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</si>
  <si>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</si>
  <si>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</si>
  <si>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</si>
  <si>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</si>
  <si>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</si>
  <si>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</si>
  <si>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</si>
  <si>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</si>
  <si>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</si>
  <si>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</si>
  <si>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</si>
  <si>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</si>
  <si>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</si>
  <si>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</si>
  <si>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</si>
  <si>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</si>
  <si>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</si>
  <si>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</si>
  <si>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</si>
  <si>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</si>
  <si>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</si>
  <si>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</si>
  <si>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</si>
  <si>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</si>
  <si>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</si>
  <si>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</si>
  <si>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</si>
  <si>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</si>
  <si>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</si>
  <si>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</si>
  <si>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</si>
  <si>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</si>
  <si>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</si>
  <si>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</si>
  <si>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</si>
  <si>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</si>
  <si>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</si>
  <si>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</si>
  <si>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</si>
  <si>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</si>
  <si>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</si>
  <si>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</si>
  <si>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</si>
  <si>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</si>
  <si>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</si>
  <si>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</si>
  <si>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</si>
  <si>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</si>
  <si>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</si>
  <si>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</si>
  <si>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</si>
  <si>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</si>
  <si>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</si>
  <si>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</si>
  <si>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</si>
  <si>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</si>
  <si>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</si>
  <si>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</si>
  <si>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</si>
  <si>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</si>
  <si>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</si>
  <si>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</si>
  <si>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</si>
  <si>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</si>
  <si>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</si>
  <si>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</si>
  <si>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</si>
  <si>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</si>
  <si>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</si>
  <si>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</si>
  <si>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</si>
  <si>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</si>
  <si>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</si>
  <si>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</si>
  <si>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</si>
  <si>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</si>
  <si>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</si>
  <si>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</si>
  <si>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</si>
  <si>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</si>
  <si>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</si>
  <si>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</si>
  <si>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</si>
  <si>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</si>
  <si>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</si>
  <si>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</si>
  <si>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</si>
  <si>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</si>
  <si>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</si>
  <si>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</si>
  <si>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</si>
  <si>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</si>
  <si>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</si>
  <si>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</si>
  <si>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</si>
  <si>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</si>
  <si>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</si>
  <si>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</si>
  <si>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</si>
  <si>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</si>
  <si>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</si>
  <si>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</si>
  <si>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</si>
  <si>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</si>
  <si>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</si>
  <si>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</si>
  <si>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</si>
  <si>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</si>
  <si>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</si>
  <si>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</si>
  <si>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</si>
  <si>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</si>
  <si>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</si>
  <si>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</si>
  <si>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</si>
  <si>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</si>
  <si>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</si>
  <si>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</si>
  <si>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</si>
  <si>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</si>
  <si>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</si>
  <si>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</si>
  <si>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</si>
  <si>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</si>
  <si>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</si>
  <si>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</si>
  <si>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</si>
  <si>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</si>
  <si>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</si>
  <si>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</si>
  <si>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</si>
  <si>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</si>
  <si>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</si>
  <si>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</si>
  <si>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</si>
  <si>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</si>
  <si>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</si>
  <si>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</si>
  <si>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</si>
  <si>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</si>
  <si>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</si>
  <si>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</si>
  <si>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</si>
  <si>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</si>
  <si>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</si>
  <si>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</si>
  <si>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</si>
  <si>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</si>
  <si>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</si>
  <si>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</si>
  <si>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</si>
  <si>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</si>
  <si>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</si>
  <si>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</si>
  <si>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</si>
  <si>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</si>
  <si>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</si>
  <si>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</si>
  <si>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</si>
  <si>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</si>
  <si>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</si>
  <si>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</si>
  <si>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</si>
  <si>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</si>
  <si>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</si>
  <si>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</si>
  <si>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</si>
  <si>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</si>
  <si>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</si>
  <si>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</si>
  <si>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</si>
  <si>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</si>
  <si>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</si>
  <si>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</si>
  <si>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</si>
  <si>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</si>
  <si>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</si>
  <si>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</si>
  <si>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</si>
  <si>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</si>
  <si>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</si>
  <si>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</si>
  <si>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</si>
  <si>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</si>
  <si>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</si>
  <si>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</si>
  <si>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</si>
  <si>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</si>
  <si>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</si>
  <si>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</si>
  <si>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</si>
  <si>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</si>
  <si>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</si>
  <si>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</si>
  <si>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</si>
  <si>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</si>
  <si>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</si>
  <si>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</si>
  <si>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</si>
  <si>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</si>
  <si>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</si>
  <si>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</si>
  <si>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</si>
  <si>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</si>
  <si>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</si>
  <si>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</si>
  <si>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</si>
  <si>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</si>
  <si>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</si>
  <si>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</si>
  <si>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</si>
  <si>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</si>
  <si>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</si>
  <si>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</si>
  <si>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</si>
  <si>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</si>
  <si>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</si>
  <si>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</si>
  <si>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</si>
  <si>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</si>
  <si>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</si>
  <si>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</si>
  <si>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</si>
  <si>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</si>
  <si>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</si>
  <si>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</si>
  <si>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</si>
  <si>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</si>
  <si>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</si>
  <si>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</si>
  <si>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</si>
  <si>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</si>
  <si>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</si>
  <si>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</si>
  <si>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</si>
  <si>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</si>
  <si>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</si>
  <si>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</si>
  <si>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</si>
  <si>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</si>
  <si>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</si>
  <si>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</si>
  <si>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</si>
  <si>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</si>
  <si>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</si>
  <si>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</si>
  <si>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</si>
  <si>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</si>
  <si>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</si>
  <si>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</si>
  <si>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</si>
  <si>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</si>
  <si>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</si>
  <si>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</si>
  <si>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</si>
  <si>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</si>
  <si>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</si>
  <si>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</si>
  <si>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</si>
  <si>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</si>
  <si>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</si>
  <si>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</si>
  <si>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</si>
  <si>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</si>
  <si>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</si>
  <si>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</si>
  <si>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</si>
  <si>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</si>
  <si>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</si>
  <si>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</si>
  <si>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</si>
  <si>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</si>
  <si>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</si>
  <si>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</si>
  <si>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</si>
  <si>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</si>
  <si>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</si>
  <si>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</si>
  <si>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</si>
  <si>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</si>
  <si>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</si>
  <si>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</si>
  <si>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</si>
  <si>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</si>
  <si>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</si>
  <si>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</si>
  <si>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</si>
  <si>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</si>
  <si>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</si>
  <si>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</si>
  <si>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</si>
  <si>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</si>
  <si>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</si>
  <si>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</si>
  <si>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</si>
  <si>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</si>
  <si>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</si>
  <si>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</si>
  <si>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</si>
  <si>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</si>
  <si>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</si>
  <si>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</si>
  <si>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</si>
  <si>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</si>
  <si>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</si>
  <si>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</si>
  <si>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</si>
  <si>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</si>
  <si>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</si>
  <si>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</si>
  <si>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</si>
  <si>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</si>
  <si>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</si>
  <si>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</si>
  <si>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</si>
  <si>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</si>
  <si>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</si>
  <si>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</si>
  <si>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</si>
  <si>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</si>
  <si>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</si>
  <si>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</si>
  <si>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</si>
  <si>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</si>
  <si>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</si>
  <si>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</si>
  <si>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</si>
  <si>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</si>
  <si>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</si>
  <si>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</si>
  <si>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</si>
  <si>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</si>
  <si>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</si>
  <si>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</si>
  <si>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</si>
  <si>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</si>
  <si>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</si>
  <si>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</si>
  <si>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</si>
  <si>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</si>
  <si>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</si>
  <si>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</si>
  <si>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</si>
  <si>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</si>
  <si>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</si>
  <si>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</si>
  <si>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</si>
  <si>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</si>
  <si>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</si>
  <si>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</si>
  <si>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</si>
  <si>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</si>
  <si>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</si>
  <si>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</si>
  <si>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</si>
  <si>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</si>
  <si>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</si>
  <si>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</si>
  <si>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</si>
  <si>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</si>
  <si>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</si>
  <si>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</si>
  <si>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</si>
  <si>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</si>
  <si>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</si>
  <si>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</si>
  <si>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</si>
  <si>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</si>
  <si>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</si>
  <si>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</si>
  <si>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</si>
  <si>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</si>
  <si>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</si>
  <si>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</si>
  <si>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</si>
  <si>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</si>
  <si>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</si>
  <si>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</si>
  <si>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</si>
  <si>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</si>
  <si>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</si>
  <si>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</si>
  <si>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</si>
  <si>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</si>
  <si>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</si>
  <si>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</si>
  <si>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</si>
  <si>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</si>
  <si>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</si>
  <si>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</si>
  <si>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</si>
  <si>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</si>
  <si>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</si>
  <si>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</si>
  <si>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</si>
  <si>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</si>
  <si>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</si>
  <si>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</si>
  <si>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</si>
  <si>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</si>
  <si>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</si>
  <si>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</si>
  <si>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</si>
  <si>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</si>
  <si>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</si>
  <si>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</si>
  <si>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</si>
  <si>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</si>
  <si>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</si>
  <si>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</si>
  <si>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</si>
  <si>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</si>
  <si>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</si>
  <si>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</si>
  <si>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</si>
  <si>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</si>
  <si>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</si>
  <si>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</si>
  <si>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</si>
  <si>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</si>
  <si>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</si>
  <si>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</si>
  <si>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</si>
  <si>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</si>
  <si>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</si>
  <si>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</si>
  <si>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</si>
  <si>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</si>
  <si>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</si>
  <si>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</si>
  <si>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</si>
  <si>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</si>
  <si>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</si>
  <si>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</si>
  <si>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</si>
  <si>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</si>
  <si>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</si>
  <si>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</si>
  <si>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</si>
  <si>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</si>
  <si>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</si>
  <si>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</si>
  <si>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</si>
  <si>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</si>
  <si>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</si>
  <si>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</si>
  <si>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</si>
  <si>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</si>
  <si>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</si>
  <si>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</si>
  <si>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</si>
  <si>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</si>
  <si>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</si>
  <si>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</si>
  <si>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</si>
  <si>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</si>
  <si>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</si>
  <si>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</si>
  <si>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</si>
  <si>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</si>
  <si>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</si>
  <si>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</si>
  <si>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</si>
  <si>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</si>
  <si>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</si>
  <si>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</si>
  <si>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</si>
  <si>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</si>
  <si>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</si>
  <si>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</si>
  <si>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</si>
  <si>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</si>
  <si>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</si>
  <si>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</si>
  <si>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</si>
  <si>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</si>
  <si>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</si>
  <si>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</si>
  <si>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</si>
  <si>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</si>
  <si>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</si>
  <si>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</si>
  <si>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</si>
  <si>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</si>
  <si>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</si>
  <si>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</si>
  <si>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</si>
  <si>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</si>
  <si>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</si>
  <si>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</si>
  <si>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</si>
  <si>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</si>
  <si>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</si>
  <si>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</si>
  <si>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</si>
  <si>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</si>
  <si>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</si>
  <si>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</si>
  <si>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</si>
  <si>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</si>
  <si>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</si>
  <si>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</si>
  <si>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</si>
  <si>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</si>
  <si>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</si>
  <si>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</si>
  <si>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</si>
  <si>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</si>
  <si>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</si>
  <si>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</si>
  <si>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</si>
  <si>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</si>
  <si>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</si>
  <si>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</si>
  <si>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</si>
  <si>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</si>
  <si>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</si>
  <si>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</si>
  <si>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</si>
  <si>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</si>
  <si>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</si>
  <si>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</si>
  <si>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</si>
  <si>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</si>
  <si>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</si>
  <si>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</si>
  <si>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</si>
  <si>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</si>
  <si>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</si>
  <si>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</si>
  <si>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</si>
  <si>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</si>
  <si>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</si>
  <si>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</si>
  <si>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</si>
  <si>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</si>
  <si>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</si>
  <si>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</si>
  <si>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</si>
  <si>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</si>
  <si>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</si>
  <si>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</si>
  <si>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</si>
  <si>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</si>
  <si>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</si>
  <si>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</si>
  <si>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</si>
  <si>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</si>
  <si>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</si>
  <si>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</si>
  <si>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</si>
  <si>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</si>
  <si>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</si>
  <si>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</si>
  <si>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</si>
  <si>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</si>
  <si>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</si>
  <si>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</si>
  <si>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</si>
  <si>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</si>
  <si>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</si>
  <si>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</si>
  <si>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</si>
  <si>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</si>
  <si>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</si>
  <si>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</si>
  <si>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</si>
  <si>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</si>
  <si>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</si>
  <si>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</si>
  <si>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</si>
  <si>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</si>
  <si>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</si>
  <si>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</si>
  <si>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</si>
  <si>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</si>
  <si>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</si>
  <si>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</si>
  <si>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</si>
  <si>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</si>
  <si>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</si>
  <si>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</si>
  <si>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</si>
  <si>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</si>
  <si>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</si>
  <si>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</si>
  <si>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</si>
  <si>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</si>
  <si>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</si>
  <si>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</si>
  <si>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</si>
  <si>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</si>
  <si>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</si>
  <si>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</si>
  <si>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</si>
  <si>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</si>
  <si>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</si>
  <si>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</si>
  <si>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</si>
  <si>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</si>
  <si>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</si>
  <si>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</si>
  <si>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</si>
  <si>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</si>
  <si>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</si>
  <si>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</si>
  <si>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</si>
  <si>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</si>
  <si>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</si>
  <si>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</si>
  <si>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</si>
  <si>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</si>
  <si>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</si>
  <si>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</si>
  <si>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</si>
  <si>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</si>
  <si>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</si>
  <si>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</si>
  <si>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</si>
  <si>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</si>
  <si>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</si>
  <si>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</si>
  <si>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</si>
  <si>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</si>
  <si>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</si>
  <si>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</si>
  <si>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</si>
  <si>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</si>
  <si>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</si>
  <si>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</si>
  <si>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</si>
  <si>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</si>
  <si>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</si>
  <si>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</si>
  <si>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</si>
  <si>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</si>
  <si>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</si>
  <si>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</si>
  <si>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</si>
  <si>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</si>
  <si>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</si>
  <si>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</si>
  <si>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</si>
  <si>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</si>
  <si>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</si>
  <si>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</si>
  <si>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</si>
  <si>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</si>
  <si>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</si>
  <si>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</si>
  <si>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</si>
  <si>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</si>
  <si>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</si>
  <si>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</si>
  <si>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</si>
  <si>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</si>
  <si>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</si>
  <si>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</si>
  <si>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</si>
  <si>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</si>
  <si>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</si>
  <si>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</si>
  <si>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</si>
  <si>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</si>
  <si>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</si>
  <si>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</si>
  <si>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</si>
  <si>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</si>
  <si>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</si>
  <si>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</si>
  <si>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</si>
  <si>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</si>
  <si>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</si>
  <si>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</si>
  <si>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</si>
  <si>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</si>
  <si>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</si>
  <si>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</si>
  <si>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</si>
  <si>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</si>
  <si>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</si>
  <si>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</si>
  <si>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</si>
  <si>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</si>
  <si>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</si>
  <si>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</si>
  <si>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</si>
  <si>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</si>
  <si>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</si>
  <si>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</si>
  <si>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</si>
  <si>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</si>
  <si>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</si>
  <si>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</si>
  <si>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</si>
  <si>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</si>
  <si>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</si>
  <si>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</si>
  <si>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</si>
  <si>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</si>
  <si>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</si>
  <si>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</si>
  <si>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</si>
  <si>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</si>
  <si>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</si>
  <si>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</si>
  <si>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</si>
  <si>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</si>
  <si>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</si>
  <si>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</si>
  <si>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</si>
  <si>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</si>
  <si>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</si>
  <si>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</si>
  <si>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</si>
  <si>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</si>
  <si>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</si>
  <si>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</si>
  <si>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</si>
  <si>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</si>
  <si>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</si>
  <si>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</si>
  <si>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</si>
  <si>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</si>
  <si>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</si>
  <si>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</si>
  <si>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</si>
  <si>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</si>
  <si>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</si>
  <si>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</si>
  <si>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</si>
  <si>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</si>
  <si>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</si>
  <si>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</si>
  <si>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</si>
  <si>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</si>
  <si>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</si>
  <si>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</si>
  <si>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</si>
  <si>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</si>
  <si>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</si>
  <si>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</si>
  <si>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</si>
  <si>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</si>
  <si>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</si>
  <si>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</si>
  <si>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</si>
  <si>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</si>
  <si>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</si>
  <si>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</si>
  <si>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</si>
  <si>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</si>
  <si>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</si>
  <si>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</si>
  <si>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</si>
  <si>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</si>
  <si>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</si>
  <si>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</si>
  <si>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</si>
  <si>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</si>
  <si>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</si>
  <si>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</si>
  <si>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</si>
  <si>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</si>
  <si>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</si>
  <si>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</si>
  <si>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</si>
  <si>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</si>
  <si>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</si>
  <si>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</si>
  <si>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</si>
  <si>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</si>
  <si>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</si>
  <si>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</si>
  <si>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</si>
  <si>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</si>
  <si>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</si>
  <si>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</si>
  <si>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</si>
  <si>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</si>
  <si>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</si>
  <si>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</si>
  <si>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</si>
  <si>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</si>
  <si>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</si>
  <si>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</si>
  <si>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</si>
  <si>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</si>
  <si>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</si>
  <si>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</si>
  <si>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</si>
  <si>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</si>
  <si>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</si>
  <si>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</si>
  <si>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</si>
  <si>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</si>
  <si>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</si>
  <si>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</si>
  <si>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</si>
  <si>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</si>
  <si>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</si>
  <si>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</si>
  <si>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</si>
  <si>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</si>
  <si>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</si>
  <si>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</si>
  <si>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</si>
  <si>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</si>
  <si>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</si>
  <si>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</si>
  <si>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</si>
  <si>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</si>
  <si>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</si>
  <si>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</si>
  <si>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</si>
  <si>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</si>
  <si>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</si>
  <si>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</si>
  <si>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</si>
  <si>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</si>
  <si>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</si>
  <si>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</si>
  <si>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</si>
  <si>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</si>
  <si>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</si>
  <si>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</si>
  <si>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</si>
  <si>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</si>
  <si>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</si>
  <si>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</si>
  <si>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</si>
  <si>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</si>
  <si>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</si>
  <si>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</si>
  <si>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</si>
  <si>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</si>
  <si>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</si>
  <si>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</si>
  <si>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</si>
  <si>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</si>
  <si>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</si>
  <si>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</si>
  <si>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</si>
  <si>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</si>
  <si>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</si>
  <si>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</si>
  <si>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</si>
  <si>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</si>
  <si>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</si>
  <si>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</si>
  <si>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</si>
  <si>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</si>
  <si>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</si>
  <si>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</si>
  <si>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</si>
  <si>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</si>
  <si>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</si>
  <si>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</si>
  <si>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</si>
  <si>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</si>
  <si>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</si>
  <si>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</si>
  <si>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</si>
  <si>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</si>
  <si>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</si>
  <si>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</si>
  <si>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</si>
  <si>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</si>
  <si>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</si>
  <si>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</si>
  <si>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</si>
  <si>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</si>
  <si>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</si>
  <si>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</si>
  <si>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</si>
  <si>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</si>
  <si>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</si>
  <si>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</si>
  <si>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</si>
  <si>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</si>
  <si>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</si>
  <si>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</si>
  <si>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</si>
  <si>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</si>
  <si>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</si>
  <si>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</si>
  <si>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</si>
  <si>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</si>
  <si>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</si>
  <si>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</si>
  <si>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</si>
  <si>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</si>
  <si>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</si>
  <si>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</si>
  <si>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</si>
  <si>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</si>
  <si>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</si>
  <si>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</si>
  <si>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</si>
  <si>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</si>
  <si>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</si>
  <si>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</si>
  <si>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</si>
  <si>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</si>
  <si>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</si>
  <si>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</si>
  <si>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</si>
  <si>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</si>
  <si>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</si>
  <si>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</si>
  <si>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</si>
  <si>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</si>
  <si>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</si>
  <si>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</si>
  <si>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</si>
  <si>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</si>
  <si>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</si>
  <si>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</si>
  <si>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</si>
  <si>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</si>
  <si>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</si>
  <si>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</si>
  <si>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</si>
  <si>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</si>
  <si>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</si>
  <si>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</si>
  <si>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</si>
  <si>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</si>
  <si>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</si>
  <si>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</si>
  <si>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</si>
  <si>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</si>
  <si>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</si>
  <si>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</si>
  <si>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</si>
  <si>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</si>
  <si>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</si>
  <si>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</si>
  <si>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</si>
  <si>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</si>
  <si>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</si>
  <si>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</si>
  <si>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</si>
  <si>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</si>
  <si>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</si>
  <si>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</si>
  <si>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</si>
  <si>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</si>
  <si>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</si>
  <si>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</si>
  <si>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</si>
  <si>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</si>
  <si>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</si>
  <si>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</si>
  <si>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</si>
  <si>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</si>
  <si>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</si>
  <si>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</si>
  <si>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</si>
  <si>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</si>
  <si>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</si>
  <si>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</si>
  <si>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</si>
  <si>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</si>
  <si>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</si>
  <si>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</si>
  <si>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</si>
  <si>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</si>
  <si>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</si>
  <si>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</si>
  <si>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</si>
  <si>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</si>
  <si>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</si>
  <si>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</si>
  <si>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</si>
  <si>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</si>
  <si>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</si>
  <si>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</si>
  <si>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</si>
  <si>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</si>
  <si>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</si>
  <si>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</si>
  <si>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</si>
  <si>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</si>
  <si>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</si>
  <si>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</si>
  <si>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</si>
  <si>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</si>
  <si>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</si>
  <si>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</si>
  <si>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</si>
  <si>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</si>
  <si>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</si>
  <si>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</si>
  <si>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</si>
  <si>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</si>
  <si>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</si>
  <si>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</si>
  <si>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</si>
  <si>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</si>
  <si>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</si>
  <si>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</si>
  <si>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</si>
  <si>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</si>
  <si>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</si>
  <si>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</si>
  <si>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</si>
  <si>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</si>
  <si>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</si>
  <si>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</si>
  <si>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</si>
  <si>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</si>
  <si>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</si>
  <si>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</si>
  <si>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</si>
  <si>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</si>
  <si>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</si>
  <si>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</si>
  <si>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</si>
  <si>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</si>
  <si>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</si>
  <si>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</si>
  <si>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</si>
  <si>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</si>
  <si>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</si>
  <si>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</si>
  <si>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</si>
  <si>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</si>
  <si>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</si>
  <si>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</si>
  <si>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</si>
  <si>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</si>
  <si>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</si>
  <si>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</si>
  <si>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</si>
  <si>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</si>
  <si>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</si>
  <si>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</si>
  <si>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</si>
  <si>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</si>
  <si>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</si>
  <si>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</si>
  <si>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</si>
  <si>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</si>
  <si>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</si>
  <si>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</si>
  <si>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</si>
  <si>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</si>
  <si>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</si>
  <si>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</si>
  <si>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</si>
  <si>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</si>
  <si>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</si>
  <si>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</si>
  <si>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</si>
  <si>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</si>
  <si>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</si>
  <si>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</si>
  <si>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</si>
  <si>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</si>
  <si>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</si>
  <si>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</si>
  <si>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</si>
  <si>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</si>
  <si>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</si>
  <si>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</si>
  <si>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</si>
  <si>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</si>
  <si>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</si>
  <si>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</si>
  <si>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</si>
  <si>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</si>
  <si>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</si>
  <si>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</si>
  <si>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</si>
  <si>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</si>
  <si>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</si>
  <si>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</si>
  <si>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</si>
  <si>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</si>
  <si>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</si>
  <si>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</si>
  <si>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</si>
  <si>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</si>
  <si>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</si>
  <si>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</si>
  <si>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</si>
  <si>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</si>
  <si>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</si>
  <si>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</si>
  <si>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</si>
  <si>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</si>
  <si>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</si>
  <si>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</si>
  <si>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</si>
  <si>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</si>
  <si>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</si>
  <si>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</si>
  <si>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</si>
  <si>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</si>
  <si>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</si>
  <si>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</si>
  <si>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</si>
  <si>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</si>
  <si>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</si>
  <si>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</si>
  <si>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</si>
  <si>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</si>
  <si>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</si>
  <si>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</si>
  <si>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</si>
  <si>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</si>
  <si>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</si>
  <si>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</si>
  <si>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</si>
  <si>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</si>
  <si>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</si>
  <si>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</si>
  <si>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</si>
  <si>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</si>
  <si>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</si>
  <si>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</si>
  <si>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</si>
  <si>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</si>
  <si>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</si>
  <si>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</si>
  <si>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</si>
  <si>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</si>
  <si>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</si>
  <si>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</si>
  <si>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</si>
  <si>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</si>
  <si>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</si>
  <si>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</si>
  <si>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</si>
  <si>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</si>
  <si>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</si>
  <si>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</si>
  <si>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</si>
  <si>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</si>
  <si>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</si>
  <si>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</si>
  <si>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</si>
  <si>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</si>
  <si>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</si>
  <si>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</si>
  <si>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</si>
  <si>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</si>
  <si>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</si>
  <si>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</si>
  <si>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</si>
  <si>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</si>
  <si>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</si>
  <si>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</si>
  <si>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</si>
  <si>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</si>
  <si>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</si>
  <si>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</si>
  <si>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</si>
  <si>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</si>
  <si>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</si>
  <si>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</si>
  <si>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</si>
  <si>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</si>
  <si>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</si>
  <si>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</si>
  <si>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</si>
  <si>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</si>
  <si>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</si>
  <si>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</si>
  <si>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</si>
  <si>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</si>
  <si>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</si>
  <si>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</si>
  <si>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</si>
  <si>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</si>
  <si>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</si>
  <si>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</si>
  <si>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</si>
  <si>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</si>
  <si>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</si>
  <si>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</si>
  <si>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</si>
  <si>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</si>
  <si>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</si>
  <si>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</si>
  <si>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</si>
  <si>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</si>
  <si>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</si>
  <si>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</si>
  <si>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</si>
  <si>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</si>
  <si>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</si>
  <si>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</si>
  <si>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</si>
  <si>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</si>
  <si>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</si>
  <si>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</si>
  <si>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</si>
  <si>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</si>
  <si>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</si>
  <si>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</si>
  <si>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</si>
  <si>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</si>
  <si>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</si>
  <si>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</si>
  <si>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</si>
  <si>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</si>
  <si>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</si>
  <si>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</si>
  <si>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</si>
  <si>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</si>
  <si>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</si>
  <si>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</si>
  <si>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</si>
  <si>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</si>
  <si>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</si>
  <si>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</si>
  <si>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</si>
  <si>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</si>
  <si>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</si>
  <si>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</si>
  <si>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</si>
  <si>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</si>
  <si>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</si>
  <si>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</si>
  <si>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</si>
  <si>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</si>
  <si>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</si>
  <si>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</si>
  <si>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</si>
  <si>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</si>
  <si>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</si>
  <si>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</si>
  <si>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</si>
  <si>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</si>
  <si>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</si>
  <si>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</si>
  <si>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</si>
  <si>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</si>
  <si>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</si>
  <si>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</si>
  <si>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</si>
  <si>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</si>
  <si>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</si>
  <si>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</si>
  <si>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</si>
  <si>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</si>
  <si>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</si>
  <si>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</si>
  <si>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</si>
  <si>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</si>
  <si>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</si>
  <si>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</si>
  <si>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</si>
  <si>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</si>
  <si>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</si>
  <si>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</si>
  <si>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</si>
  <si>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</si>
  <si>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</si>
  <si>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</si>
  <si>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</si>
  <si>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</si>
  <si>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</si>
  <si>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</si>
  <si>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</si>
  <si>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</si>
  <si>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</si>
  <si>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</si>
  <si>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</si>
  <si>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</si>
  <si>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</si>
  <si>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</si>
  <si>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</si>
  <si>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</si>
  <si>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</si>
  <si>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</si>
  <si>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</si>
  <si>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</si>
  <si>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</si>
  <si>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</si>
  <si>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</si>
  <si>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</si>
  <si>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</si>
  <si>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</si>
  <si>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</si>
  <si>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</si>
  <si>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</si>
  <si>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</si>
  <si>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</si>
  <si>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</si>
  <si>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</si>
  <si>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</si>
  <si>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</si>
  <si>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</si>
  <si>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</si>
  <si>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</si>
  <si>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</si>
  <si>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</si>
  <si>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</si>
  <si>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</si>
  <si>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</si>
  <si>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</si>
  <si>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</si>
  <si>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</si>
  <si>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</si>
  <si>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</si>
  <si>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</si>
  <si>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</si>
  <si>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</si>
  <si>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</si>
  <si>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</si>
  <si>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</si>
  <si>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</si>
  <si>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</si>
  <si>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</si>
  <si>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</si>
  <si>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</si>
  <si>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</si>
  <si>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</si>
  <si>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</si>
  <si>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</si>
  <si>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</si>
  <si>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</si>
  <si>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</si>
  <si>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</si>
  <si>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</si>
  <si>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</si>
  <si>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</si>
  <si>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</si>
  <si>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</si>
  <si>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</si>
  <si>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</si>
  <si>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</si>
  <si>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</si>
  <si>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</si>
  <si>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</si>
  <si>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</si>
  <si>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</si>
  <si>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</si>
  <si>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</si>
  <si>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</si>
  <si>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</si>
  <si>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</si>
  <si>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</si>
  <si>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</si>
  <si>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</si>
  <si>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</si>
  <si>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</si>
  <si>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</si>
  <si>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</si>
  <si>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</si>
  <si>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</si>
  <si>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</si>
  <si>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</si>
  <si>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</si>
  <si>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</si>
  <si>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</si>
  <si>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</si>
  <si>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</si>
  <si>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</si>
  <si>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</si>
  <si>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</si>
  <si>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</si>
  <si>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</si>
  <si>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</si>
  <si>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</si>
  <si>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</si>
  <si>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</si>
  <si>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</si>
  <si>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</si>
  <si>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</si>
  <si>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</si>
  <si>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</si>
  <si>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</si>
  <si>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</si>
  <si>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</si>
  <si>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</si>
  <si>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</si>
  <si>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</si>
  <si>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</si>
  <si>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</si>
  <si>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</si>
  <si>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</si>
  <si>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</si>
  <si>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</si>
  <si>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</si>
  <si>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</si>
  <si>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</si>
  <si>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</si>
  <si>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</si>
  <si>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</si>
  <si>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</si>
  <si>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</si>
  <si>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</si>
  <si>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</si>
  <si>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</si>
  <si>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</si>
  <si>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</si>
  <si>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</si>
  <si>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</si>
  <si>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</si>
  <si>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</si>
  <si>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</si>
  <si>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</si>
  <si>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</si>
  <si>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</si>
  <si>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</si>
  <si>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</si>
  <si>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</si>
  <si>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</si>
  <si>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</si>
  <si>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</si>
  <si>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</si>
  <si>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</si>
  <si>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</si>
  <si>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</si>
  <si>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</si>
  <si>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</si>
  <si>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</si>
  <si>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</si>
  <si>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</si>
  <si>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</si>
  <si>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</si>
  <si>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</si>
  <si>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</si>
  <si>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</si>
  <si>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</si>
  <si>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</si>
  <si>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</si>
  <si>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</si>
  <si>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</si>
  <si>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</si>
  <si>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</si>
  <si>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</si>
  <si>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</si>
  <si>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</si>
  <si>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</si>
  <si>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</si>
  <si>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</si>
  <si>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</si>
  <si>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</si>
  <si>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</si>
  <si>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</si>
  <si>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</si>
  <si>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</si>
  <si>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</si>
  <si>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</si>
  <si>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</si>
  <si>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</si>
  <si>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</si>
  <si>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</si>
  <si>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</si>
  <si>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</si>
  <si>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</si>
  <si>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</si>
  <si>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</si>
  <si>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</si>
  <si>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</si>
  <si>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</si>
  <si>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</si>
  <si>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</si>
  <si>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</si>
  <si>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</si>
  <si>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</si>
  <si>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</si>
  <si>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</si>
  <si>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</si>
  <si>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</si>
  <si>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</si>
  <si>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</si>
  <si>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</si>
  <si>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</si>
  <si>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</si>
  <si>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</si>
  <si>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</si>
  <si>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</si>
  <si>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</si>
  <si>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</si>
  <si>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</si>
  <si>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</si>
  <si>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</si>
  <si>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</si>
  <si>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</si>
  <si>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</si>
  <si>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</si>
  <si>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</si>
  <si>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</si>
  <si>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</si>
  <si>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</si>
  <si>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</si>
  <si>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</si>
  <si>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</si>
  <si>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</si>
  <si>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</si>
  <si>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</si>
  <si>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</si>
  <si>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</si>
  <si>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</si>
  <si>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</si>
  <si>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</si>
  <si>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</si>
  <si>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</si>
  <si>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</si>
  <si>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</si>
  <si>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</si>
  <si>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</si>
  <si>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</si>
  <si>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</si>
  <si>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</si>
  <si>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</si>
  <si>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</si>
  <si>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</si>
  <si>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</si>
  <si>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</si>
  <si>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</si>
  <si>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</si>
  <si>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</si>
  <si>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</si>
  <si>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</si>
  <si>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</si>
  <si>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</si>
  <si>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</si>
  <si>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</si>
  <si>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</si>
  <si>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</si>
  <si>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</si>
  <si>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</si>
  <si>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</si>
  <si>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</si>
  <si>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</si>
  <si>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</si>
  <si>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</si>
  <si>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</si>
  <si>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</si>
  <si>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</si>
  <si>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</si>
  <si>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</si>
  <si>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</si>
  <si>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</si>
  <si>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</si>
  <si>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</si>
  <si>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</si>
  <si>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</si>
  <si>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</si>
  <si>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</si>
  <si>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</si>
  <si>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</si>
  <si>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</si>
  <si>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</si>
  <si>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</si>
  <si>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</si>
  <si>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</si>
  <si>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</si>
  <si>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</si>
  <si>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</si>
  <si>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</si>
  <si>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</si>
  <si>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</si>
  <si>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</si>
  <si>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</si>
  <si>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</si>
  <si>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</si>
  <si>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</si>
  <si>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</si>
  <si>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</si>
  <si>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</si>
  <si>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</si>
  <si>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</si>
  <si>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</si>
  <si>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</si>
  <si>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</si>
  <si>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</si>
  <si>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</si>
  <si>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</si>
  <si>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</si>
  <si>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</si>
  <si>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</si>
  <si>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</si>
  <si>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</si>
  <si>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</si>
  <si>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</si>
  <si>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</si>
  <si>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</si>
  <si>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</si>
  <si>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</si>
  <si>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</si>
  <si>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</si>
  <si>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</si>
  <si>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</si>
  <si>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</si>
  <si>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</si>
  <si>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</si>
  <si>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</si>
  <si>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</si>
  <si>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</si>
  <si>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</si>
  <si>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</si>
  <si>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</si>
  <si>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</si>
  <si>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</si>
  <si>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</si>
  <si>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</si>
  <si>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</si>
  <si>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</si>
  <si>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</si>
  <si>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</si>
  <si>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</si>
  <si>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</si>
  <si>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</si>
  <si>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</si>
  <si>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</si>
  <si>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</si>
  <si>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</si>
  <si>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</si>
  <si>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</si>
  <si>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</si>
  <si>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</si>
  <si>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</si>
  <si>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</si>
  <si>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</si>
  <si>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</si>
  <si>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</si>
  <si>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</si>
  <si>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</si>
  <si>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</si>
  <si>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</si>
  <si>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</si>
  <si>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</si>
  <si>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</si>
  <si>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</si>
  <si>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</si>
  <si>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</si>
  <si>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</si>
  <si>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</si>
  <si>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</si>
  <si>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</si>
  <si>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</si>
  <si>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</si>
  <si>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</si>
  <si>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</si>
  <si>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</si>
  <si>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</si>
  <si>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</si>
  <si>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</si>
  <si>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</si>
  <si>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</si>
  <si>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</si>
  <si>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</si>
  <si>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</si>
  <si>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</si>
  <si>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</si>
  <si>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</si>
  <si>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</si>
  <si>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</si>
  <si>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</si>
  <si>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</si>
  <si>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</si>
  <si>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</si>
  <si>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</si>
  <si>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</si>
  <si>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</si>
  <si>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</si>
  <si>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</si>
  <si>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</si>
  <si>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</si>
  <si>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</si>
  <si>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</si>
  <si>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</si>
  <si>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</si>
  <si>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</si>
  <si>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</si>
  <si>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</si>
  <si>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</si>
  <si>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</si>
  <si>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</si>
  <si>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</si>
  <si>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</si>
  <si>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</si>
  <si>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</si>
  <si>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</si>
  <si>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</si>
  <si>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</si>
  <si>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</si>
  <si>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</si>
  <si>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</si>
  <si>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</si>
  <si>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</si>
  <si>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</si>
  <si>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</si>
  <si>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</si>
  <si>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</si>
  <si>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</si>
  <si>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</si>
  <si>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</si>
  <si>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</si>
  <si>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</si>
  <si>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</si>
  <si>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</si>
  <si>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</si>
  <si>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</si>
  <si>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</si>
  <si>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</si>
  <si>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</si>
  <si>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</si>
  <si>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</si>
  <si>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</si>
  <si>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</si>
  <si>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</si>
  <si>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</si>
  <si>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</si>
  <si>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</si>
  <si>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</si>
  <si>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</si>
  <si>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</si>
  <si>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</si>
  <si>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</si>
  <si>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</si>
  <si>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</si>
  <si>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</si>
  <si>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</si>
  <si>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</si>
  <si>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</si>
  <si>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</si>
  <si>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</si>
  <si>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</si>
  <si>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</si>
  <si>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</si>
  <si>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</si>
  <si>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</si>
  <si>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</si>
  <si>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</si>
  <si>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</si>
  <si>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</si>
  <si>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</si>
  <si>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</si>
  <si>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</si>
  <si>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</si>
  <si>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</si>
  <si>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</si>
  <si>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</si>
  <si>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</si>
  <si>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</si>
  <si>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</si>
  <si>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</si>
  <si>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</si>
  <si>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</si>
  <si>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</si>
  <si>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</si>
  <si>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</si>
  <si>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</si>
  <si>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</si>
  <si>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</si>
  <si>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</si>
  <si>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</si>
  <si>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</si>
  <si>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</si>
  <si>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</si>
  <si>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</si>
  <si>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</si>
  <si>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</si>
  <si>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</si>
  <si>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</si>
  <si>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</si>
  <si>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</si>
  <si>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</si>
  <si>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</si>
  <si>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</si>
  <si>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</si>
  <si>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</si>
  <si>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</si>
  <si>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</si>
  <si>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</si>
  <si>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</si>
  <si>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</si>
  <si>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</si>
  <si>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</si>
  <si>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</si>
  <si>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</si>
  <si>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</si>
  <si>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</si>
  <si>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</si>
  <si>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</si>
  <si>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</si>
  <si>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</si>
  <si>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</si>
  <si>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</si>
  <si>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</si>
  <si>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</si>
  <si>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</si>
  <si>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</si>
  <si>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</si>
  <si>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</si>
  <si>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</si>
  <si>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</si>
  <si>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</si>
  <si>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</si>
  <si>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</si>
  <si>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</si>
  <si>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</si>
  <si>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</si>
  <si>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</si>
  <si>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</si>
  <si>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</si>
  <si>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</si>
  <si>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</si>
  <si>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</si>
  <si>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</si>
  <si>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</si>
  <si>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</si>
  <si>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</si>
  <si>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</si>
  <si>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</si>
  <si>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</si>
  <si>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</si>
  <si>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</si>
  <si>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</si>
  <si>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</si>
  <si>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</si>
  <si>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</si>
  <si>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</si>
  <si>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</si>
  <si>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</si>
  <si>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</si>
  <si>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</si>
  <si>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</si>
  <si>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</si>
  <si>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</si>
  <si>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</si>
  <si>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</si>
  <si>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</si>
  <si>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</si>
  <si>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</si>
  <si>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</si>
  <si>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</si>
  <si>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</si>
  <si>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</si>
  <si>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</si>
  <si>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</si>
  <si>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</si>
  <si>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</si>
  <si>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</si>
  <si>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</si>
  <si>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</si>
  <si>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</si>
  <si>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</si>
  <si>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</si>
  <si>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</si>
  <si>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</si>
  <si>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</si>
  <si>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</si>
  <si>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</si>
  <si>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</si>
  <si>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</si>
  <si>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</si>
  <si>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</si>
  <si>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</si>
  <si>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</si>
  <si>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</si>
  <si>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</si>
  <si>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</si>
  <si>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</si>
  <si>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</si>
  <si>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</si>
  <si>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</si>
  <si>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</si>
  <si>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</si>
  <si>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</si>
  <si>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</si>
  <si>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</si>
  <si>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</si>
  <si>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</si>
  <si>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</si>
  <si>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</si>
  <si>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</si>
  <si>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</si>
  <si>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</si>
  <si>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</si>
  <si>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</si>
  <si>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</si>
  <si>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</si>
  <si>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</si>
  <si>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</si>
  <si>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</si>
  <si>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</si>
  <si>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</si>
  <si>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</si>
  <si>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</si>
  <si>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</si>
  <si>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</si>
  <si>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</si>
  <si>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</si>
  <si>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</si>
  <si>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</si>
  <si>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</si>
  <si>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</si>
  <si>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</si>
  <si>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</si>
  <si>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</si>
  <si>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</si>
  <si>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</si>
  <si>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</si>
  <si>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</si>
  <si>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</si>
  <si>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</si>
  <si>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</si>
  <si>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</si>
  <si>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</si>
  <si>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</si>
  <si>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</si>
  <si>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</si>
  <si>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</si>
  <si>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</si>
  <si>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</si>
  <si>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</si>
  <si>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</si>
  <si>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</si>
  <si>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</si>
  <si>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</si>
  <si>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</si>
  <si>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</si>
  <si>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</si>
  <si>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</si>
  <si>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</si>
  <si>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</si>
  <si>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</si>
  <si>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</si>
  <si>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</si>
  <si>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</si>
  <si>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</si>
  <si>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</si>
  <si>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</si>
  <si>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</si>
  <si>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</si>
  <si>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</si>
  <si>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</si>
  <si>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</si>
  <si>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</si>
  <si>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</si>
  <si>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</si>
  <si>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</si>
  <si>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</si>
  <si>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</si>
  <si>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</si>
  <si>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</si>
  <si>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</si>
  <si>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</si>
  <si>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</si>
  <si>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</si>
  <si>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</si>
  <si>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</si>
  <si>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</si>
  <si>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</si>
  <si>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</si>
  <si>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</si>
  <si>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</si>
  <si>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</si>
  <si>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</si>
  <si>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</si>
  <si>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</si>
  <si>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</si>
  <si>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</si>
  <si>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</si>
  <si>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</si>
  <si>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</si>
  <si>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</si>
  <si>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</si>
  <si>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</si>
  <si>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</si>
  <si>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</si>
  <si>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</si>
  <si>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</si>
  <si>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</si>
  <si>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</si>
  <si>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</si>
  <si>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</si>
  <si>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</si>
  <si>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</si>
  <si>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</si>
  <si>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</si>
  <si>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</si>
  <si>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</si>
  <si>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</si>
  <si>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</si>
  <si>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</si>
  <si>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</si>
  <si>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</si>
  <si>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</si>
  <si>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</si>
  <si>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</si>
  <si>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</si>
  <si>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</si>
  <si>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</si>
  <si>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</si>
  <si>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</si>
  <si>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</si>
  <si>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</si>
  <si>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</si>
  <si>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</si>
  <si>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</si>
  <si>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</si>
  <si>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</si>
  <si>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</si>
  <si>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</si>
  <si>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</si>
  <si>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</si>
  <si>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</si>
  <si>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</si>
  <si>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</si>
  <si>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</si>
  <si>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</si>
  <si>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</si>
  <si>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</si>
  <si>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</si>
  <si>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</si>
  <si>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</si>
  <si>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</si>
  <si>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</si>
  <si>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</si>
  <si>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</si>
  <si>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</si>
  <si>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</si>
  <si>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</si>
  <si>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</si>
  <si>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</si>
  <si>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</si>
  <si>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</si>
  <si>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</si>
  <si>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</si>
  <si>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</si>
  <si>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</si>
  <si>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</si>
  <si>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</si>
  <si>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</si>
  <si>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</si>
  <si>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</si>
  <si>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</si>
  <si>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</si>
  <si>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</si>
  <si>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</si>
  <si>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</si>
  <si>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</si>
  <si>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</si>
  <si>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</si>
  <si>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</si>
  <si>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</si>
  <si>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</si>
  <si>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</si>
  <si>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</si>
  <si>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</si>
  <si>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</si>
  <si>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</si>
  <si>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</si>
  <si>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</si>
  <si>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</si>
  <si>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</si>
  <si>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</si>
  <si>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</si>
  <si>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</si>
  <si>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</si>
  <si>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</si>
  <si>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</si>
  <si>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</si>
  <si>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</si>
  <si>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</si>
  <si>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</si>
  <si>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</si>
  <si>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</si>
  <si>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</si>
  <si>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</si>
  <si>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</si>
  <si>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</si>
  <si>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</si>
  <si>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</si>
  <si>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</si>
  <si>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</si>
  <si>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</si>
  <si>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</si>
  <si>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</si>
  <si>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</si>
  <si>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</si>
  <si>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</si>
  <si>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</si>
  <si>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</si>
  <si>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</si>
  <si>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</si>
  <si>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</si>
  <si>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</si>
  <si>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</si>
  <si>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</si>
  <si>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</si>
  <si>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</si>
  <si>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</si>
  <si>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</si>
  <si>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</si>
  <si>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</si>
  <si>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</si>
  <si>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</si>
  <si>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</si>
  <si>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</si>
  <si>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</si>
  <si>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</si>
  <si>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</si>
  <si>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</si>
  <si>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</si>
  <si>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</si>
  <si>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</si>
  <si>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</si>
  <si>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</si>
  <si>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</si>
  <si>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</si>
  <si>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</si>
  <si>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</si>
  <si>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</si>
  <si>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</si>
  <si>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</si>
  <si>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</si>
  <si>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</si>
  <si>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</si>
  <si>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</si>
  <si>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</si>
  <si>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</si>
  <si>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</si>
  <si>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</si>
  <si>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</si>
  <si>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</si>
  <si>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</si>
  <si>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</si>
  <si>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</si>
  <si>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</si>
  <si>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</si>
  <si>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</si>
  <si>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</si>
  <si>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</si>
  <si>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</si>
  <si>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</si>
  <si>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</si>
  <si>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</si>
  <si>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</si>
  <si>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</si>
  <si>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</si>
  <si>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</si>
  <si>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</si>
  <si>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</si>
  <si>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</si>
  <si>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</si>
  <si>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</si>
  <si>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</si>
  <si>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</si>
  <si>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</si>
  <si>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</si>
  <si>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</si>
  <si>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</si>
  <si>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</si>
  <si>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</si>
  <si>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</si>
  <si>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</si>
  <si>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</si>
  <si>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</si>
  <si>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</si>
  <si>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</si>
  <si>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</si>
  <si>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</si>
  <si>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</si>
  <si>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</si>
  <si>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</si>
  <si>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</si>
  <si>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</si>
  <si>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</si>
  <si>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</si>
  <si>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</si>
  <si>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</si>
  <si>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</si>
  <si>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</si>
  <si>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</si>
  <si>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</si>
  <si>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</si>
  <si>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</si>
  <si>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</si>
  <si>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</si>
  <si>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</si>
  <si>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</si>
  <si>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</si>
  <si>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</si>
  <si>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</si>
  <si>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</si>
  <si>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</si>
  <si>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</si>
  <si>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</si>
  <si>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</si>
  <si>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</si>
  <si>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</si>
  <si>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</si>
  <si>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</si>
  <si>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</si>
  <si>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</si>
  <si>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</si>
  <si>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</si>
  <si>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</si>
  <si>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</si>
  <si>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</si>
  <si>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</si>
  <si>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</si>
  <si>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</si>
  <si>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</si>
  <si>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</si>
  <si>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</si>
  <si>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</si>
  <si>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</si>
  <si>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</si>
  <si>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</si>
  <si>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</si>
  <si>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</si>
  <si>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</si>
  <si>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</si>
  <si>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</si>
  <si>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</si>
  <si>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</si>
  <si>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</si>
  <si>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</si>
  <si>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</si>
  <si>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</si>
  <si>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</si>
  <si>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</si>
  <si>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</si>
  <si>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</si>
  <si>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</si>
  <si>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</si>
  <si>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</si>
  <si>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</si>
  <si>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</si>
  <si>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</si>
  <si>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</si>
  <si>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</si>
  <si>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</si>
  <si>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</si>
  <si>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</si>
  <si>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</si>
  <si>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</si>
  <si>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</si>
  <si>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</si>
  <si>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</si>
  <si>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</si>
  <si>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</si>
  <si>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</si>
  <si>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</si>
  <si>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</si>
  <si>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</si>
  <si>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</si>
  <si>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</si>
  <si>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</si>
  <si>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</si>
  <si>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</si>
  <si>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</si>
  <si>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</si>
  <si>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</si>
  <si>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</si>
  <si>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</si>
  <si>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</si>
  <si>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</si>
  <si>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</si>
  <si>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</si>
  <si>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</si>
  <si>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</si>
  <si>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</si>
  <si>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</si>
  <si>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</si>
  <si>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</si>
  <si>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</si>
  <si>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</si>
  <si>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</si>
  <si>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</si>
  <si>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</si>
  <si>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</si>
  <si>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</si>
  <si>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</si>
  <si>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</si>
  <si>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</si>
  <si>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</si>
  <si>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</si>
  <si>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</si>
  <si>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</si>
  <si>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</si>
  <si>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</si>
  <si>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</si>
  <si>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</si>
  <si>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</si>
  <si>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</si>
  <si>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</si>
  <si>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</si>
  <si>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</si>
  <si>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</si>
  <si>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</si>
  <si>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</si>
  <si>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</si>
  <si>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</si>
  <si>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</si>
  <si>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</si>
  <si>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</si>
  <si>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</si>
  <si>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</si>
  <si>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</si>
  <si>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</si>
  <si>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</si>
  <si>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</si>
  <si>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</si>
  <si>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</si>
  <si>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</si>
  <si>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</si>
  <si>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</si>
  <si>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</si>
  <si>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</si>
  <si>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</si>
  <si>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</si>
  <si>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</si>
  <si>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</si>
  <si>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</si>
  <si>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</si>
  <si>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</si>
  <si>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</si>
  <si>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</si>
  <si>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</si>
  <si>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</si>
  <si>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</si>
  <si>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</si>
  <si>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</si>
  <si>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</si>
  <si>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</si>
  <si>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</si>
  <si>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</si>
  <si>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</si>
  <si>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</si>
  <si>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</si>
  <si>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</si>
  <si>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</si>
  <si>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</si>
  <si>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</si>
  <si>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</si>
  <si>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</si>
  <si>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</si>
  <si>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</si>
  <si>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</si>
  <si>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</si>
  <si>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</si>
  <si>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</si>
  <si>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</si>
  <si>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</si>
  <si>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</si>
  <si>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</si>
  <si>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</si>
  <si>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</si>
  <si>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</si>
  <si>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</si>
  <si>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</si>
  <si>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</si>
  <si>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</si>
  <si>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</si>
  <si>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</si>
  <si>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</si>
  <si>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</si>
  <si>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</si>
  <si>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</si>
  <si>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</si>
  <si>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</si>
  <si>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</si>
  <si>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</si>
  <si>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</si>
  <si>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</si>
  <si>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</si>
  <si>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</si>
  <si>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</si>
  <si>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</si>
  <si>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</si>
  <si>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</si>
  <si>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</si>
  <si>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</si>
  <si>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</si>
  <si>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</si>
  <si>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</si>
  <si>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</si>
  <si>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</si>
  <si>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</si>
  <si>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</si>
  <si>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</si>
  <si>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</si>
  <si>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</si>
  <si>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</si>
  <si>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</si>
  <si>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</si>
  <si>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</si>
  <si>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</si>
  <si>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</si>
  <si>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</si>
  <si>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</si>
  <si>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</si>
  <si>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</si>
  <si>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</si>
  <si>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</si>
  <si>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</si>
  <si>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</si>
  <si>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</si>
  <si>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</si>
  <si>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</si>
  <si>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</si>
  <si>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</si>
  <si>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</si>
  <si>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</si>
  <si>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</si>
  <si>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</si>
  <si>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</si>
  <si>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</si>
  <si>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</si>
  <si>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</si>
  <si>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</si>
  <si>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</si>
  <si>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</si>
  <si>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</si>
  <si>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</si>
  <si>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</si>
  <si>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</si>
  <si>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</si>
  <si>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</si>
  <si>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</si>
  <si>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</si>
  <si>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</si>
  <si>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</si>
  <si>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</si>
  <si>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</si>
  <si>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</si>
  <si>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</si>
  <si>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</si>
  <si>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</si>
  <si>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</si>
  <si>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</si>
  <si>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</si>
  <si>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</si>
  <si>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</si>
  <si>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</si>
  <si>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</si>
  <si>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</si>
  <si>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</si>
  <si>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</si>
  <si>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</si>
  <si>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</si>
  <si>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</si>
  <si>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</si>
  <si>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</si>
  <si>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</si>
  <si>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</si>
  <si>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</si>
  <si>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</si>
  <si>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</si>
  <si>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</si>
  <si>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</si>
  <si>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</si>
  <si>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</si>
  <si>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</si>
  <si>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</si>
  <si>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</si>
  <si>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</si>
  <si>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</si>
  <si>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</si>
  <si>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</si>
  <si>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</si>
  <si>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</si>
  <si>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</si>
  <si>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</si>
  <si>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</si>
  <si>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</si>
  <si>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</si>
  <si>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</si>
  <si>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</si>
  <si>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</si>
  <si>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</si>
  <si>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</si>
  <si>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</si>
  <si>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</si>
  <si>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</si>
  <si>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</si>
  <si>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</si>
  <si>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</si>
  <si>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</si>
  <si>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</si>
  <si>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</si>
  <si>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</si>
  <si>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</si>
  <si>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</si>
  <si>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</si>
  <si>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</si>
  <si>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</si>
  <si>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</si>
  <si>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</si>
  <si>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</si>
  <si>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</si>
  <si>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</si>
  <si>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</si>
  <si>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</si>
  <si>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</si>
  <si>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</si>
  <si>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</si>
  <si>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</si>
  <si>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</si>
  <si>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</si>
  <si>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</si>
  <si>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</si>
  <si>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</si>
  <si>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</si>
  <si>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</si>
  <si>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</si>
  <si>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</si>
  <si>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</si>
  <si>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</si>
  <si>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</si>
  <si>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</si>
  <si>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</si>
  <si>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</si>
  <si>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</si>
  <si>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</si>
  <si>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</si>
  <si>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</si>
  <si>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</si>
  <si>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</si>
  <si>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</si>
  <si>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</si>
  <si>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</si>
  <si>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</si>
  <si>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</si>
  <si>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</si>
  <si>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</si>
  <si>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</si>
  <si>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</si>
  <si>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</si>
  <si>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</si>
  <si>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</si>
  <si>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</si>
  <si>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</si>
  <si>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</si>
  <si>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</si>
  <si>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</si>
  <si>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</si>
  <si>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</si>
  <si>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</si>
  <si>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</si>
  <si>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</si>
  <si>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</si>
  <si>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</si>
  <si>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</si>
  <si>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</si>
  <si>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</si>
  <si>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</si>
  <si>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</si>
  <si>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</si>
  <si>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</si>
  <si>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</si>
  <si>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</si>
  <si>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</si>
  <si>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</si>
  <si>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</si>
  <si>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</si>
  <si>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</si>
  <si>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</si>
  <si>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</si>
  <si>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</si>
  <si>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</si>
  <si>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</si>
  <si>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</si>
  <si>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</si>
  <si>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</si>
  <si>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</si>
  <si>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</si>
  <si>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</si>
  <si>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</si>
  <si>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</si>
  <si>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</si>
  <si>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</si>
  <si>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</si>
  <si>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</si>
  <si>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</si>
  <si>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</si>
  <si>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</si>
  <si>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</si>
  <si>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</si>
  <si>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</si>
  <si>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</si>
  <si>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</si>
  <si>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</si>
  <si>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</si>
  <si>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</si>
  <si>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</si>
  <si>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</si>
  <si>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</si>
  <si>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</si>
  <si>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</si>
  <si>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</si>
  <si>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</si>
  <si>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</si>
  <si>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</si>
  <si>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</si>
  <si>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</si>
  <si>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</si>
  <si>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</si>
  <si>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</si>
  <si>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</si>
  <si>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</si>
  <si>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</si>
  <si>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</si>
  <si>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</si>
  <si>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</si>
  <si>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</si>
  <si>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</si>
  <si>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</si>
  <si>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</si>
  <si>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</si>
  <si>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</si>
  <si>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</si>
  <si>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</si>
  <si>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</si>
  <si>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</si>
  <si>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</si>
  <si>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</si>
  <si>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</si>
  <si>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</si>
  <si>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</si>
  <si>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</si>
  <si>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</si>
  <si>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</si>
  <si>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</si>
  <si>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</si>
  <si>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</si>
  <si>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</si>
  <si>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</si>
  <si>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</si>
  <si>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</si>
  <si>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</si>
  <si>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</si>
  <si>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</si>
  <si>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</si>
  <si>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</si>
  <si>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</si>
  <si>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</si>
  <si>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</si>
  <si>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</si>
  <si>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</si>
  <si>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</si>
  <si>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</si>
  <si>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</si>
  <si>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</si>
  <si>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</si>
  <si>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</si>
  <si>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</si>
  <si>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</si>
  <si>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</si>
  <si>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</si>
  <si>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</si>
  <si>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</si>
  <si>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</si>
  <si>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</si>
  <si>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</si>
  <si>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</si>
  <si>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</si>
  <si>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</si>
  <si>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</si>
  <si>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</si>
  <si>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</si>
  <si>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</si>
  <si>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</si>
  <si>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</si>
  <si>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</si>
  <si>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</si>
  <si>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</si>
  <si>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</si>
  <si>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</si>
  <si>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</si>
  <si>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</si>
  <si>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</si>
  <si>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</si>
  <si>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</si>
  <si>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</si>
  <si>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</si>
  <si>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</si>
  <si>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</si>
  <si>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</si>
  <si>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</si>
  <si>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</si>
  <si>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</si>
  <si>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</si>
  <si>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</si>
  <si>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</si>
  <si>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</si>
  <si>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</si>
  <si>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</si>
  <si>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</si>
  <si>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</si>
  <si>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</si>
  <si>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</si>
  <si>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</si>
  <si>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</si>
  <si>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</si>
  <si>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</si>
  <si>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</si>
  <si>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</si>
  <si>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</si>
  <si>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</si>
  <si>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</si>
  <si>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</si>
  <si>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</si>
  <si>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</si>
  <si>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</si>
  <si>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</si>
  <si>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</si>
  <si>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</si>
  <si>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</si>
  <si>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</si>
  <si>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</si>
  <si>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</si>
  <si>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</si>
  <si>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</si>
  <si>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</si>
  <si>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</si>
  <si>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</si>
  <si>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</si>
  <si>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</si>
  <si>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</si>
  <si>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</si>
  <si>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</si>
  <si>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</si>
  <si>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</si>
  <si>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</si>
  <si>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</si>
  <si>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</si>
  <si>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</si>
  <si>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</si>
  <si>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</si>
  <si>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</si>
  <si>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</si>
  <si>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</si>
  <si>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</si>
  <si>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</si>
  <si>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</si>
  <si>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</si>
  <si>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</si>
  <si>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</si>
  <si>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</si>
  <si>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</si>
  <si>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</si>
  <si>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</si>
  <si>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</si>
  <si>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</si>
  <si>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</si>
  <si>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</si>
  <si>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</si>
  <si>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</si>
  <si>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</si>
  <si>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</si>
  <si>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</si>
  <si>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</si>
  <si>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</si>
  <si>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</si>
  <si>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</si>
  <si>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</si>
  <si>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</si>
  <si>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</si>
  <si>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</si>
  <si>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</si>
  <si>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</si>
  <si>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</si>
  <si>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</si>
  <si>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</si>
  <si>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</si>
  <si>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</si>
  <si>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</si>
  <si>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</si>
  <si>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</si>
  <si>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</si>
  <si>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</si>
  <si>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</si>
  <si>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</si>
  <si>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</si>
  <si>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</si>
  <si>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</si>
  <si>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</si>
  <si>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</si>
  <si>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</si>
  <si>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</si>
  <si>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</si>
  <si>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</si>
  <si>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</si>
  <si>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</si>
  <si>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</si>
  <si>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</si>
  <si>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</si>
  <si>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</si>
  <si>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</si>
  <si>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</si>
  <si>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</si>
  <si>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</si>
  <si>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</si>
  <si>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</si>
  <si>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</si>
  <si>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</si>
  <si>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</si>
  <si>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</si>
  <si>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</si>
  <si>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</si>
  <si>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</si>
  <si>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</si>
  <si>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</si>
  <si>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</si>
  <si>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</si>
  <si>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</si>
  <si>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</si>
  <si>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</si>
  <si>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</si>
  <si>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</si>
  <si>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</si>
  <si>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</si>
  <si>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</si>
  <si>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</si>
  <si>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</si>
  <si>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</si>
  <si>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</si>
  <si>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</si>
  <si>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</si>
  <si>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</si>
  <si>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</si>
  <si>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</si>
  <si>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</si>
  <si>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</si>
  <si>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</si>
  <si>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</si>
  <si>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</si>
  <si>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</si>
  <si>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</si>
  <si>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</si>
  <si>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</si>
  <si>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</si>
  <si>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</si>
  <si>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</si>
  <si>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</si>
  <si>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</si>
  <si>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</si>
  <si>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</si>
  <si>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</si>
  <si>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</si>
  <si>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</si>
  <si>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</si>
  <si>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</si>
  <si>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</si>
  <si>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</si>
  <si>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</si>
  <si>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</si>
  <si>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</si>
  <si>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</si>
  <si>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</si>
  <si>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</si>
  <si>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</si>
  <si>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</si>
  <si>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</si>
  <si>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</si>
  <si>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</si>
  <si>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</si>
  <si>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</si>
  <si>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</si>
  <si>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</si>
  <si>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</si>
  <si>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</si>
  <si>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</si>
  <si>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</si>
  <si>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</si>
  <si>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</si>
  <si>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</si>
  <si>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</si>
  <si>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</si>
  <si>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</si>
  <si>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</si>
  <si>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</si>
  <si>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</si>
  <si>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</si>
  <si>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</si>
  <si>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</si>
  <si>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</si>
  <si>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</si>
  <si>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</si>
  <si>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</si>
  <si>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</si>
  <si>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</si>
  <si>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</si>
  <si>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</si>
  <si>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</si>
  <si>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</si>
  <si>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</si>
  <si>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</si>
  <si>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</si>
  <si>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</si>
  <si>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</si>
  <si>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</si>
  <si>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</si>
  <si>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</si>
  <si>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</si>
  <si>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</si>
  <si>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</si>
  <si>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</si>
  <si>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</si>
  <si>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</si>
  <si>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</si>
  <si>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</si>
  <si>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</si>
  <si>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</si>
  <si>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</si>
  <si>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</si>
  <si>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</si>
  <si>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</si>
  <si>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</si>
  <si>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</si>
  <si>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</si>
  <si>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</si>
  <si>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</si>
  <si>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</si>
  <si>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</si>
  <si>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</si>
  <si>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</si>
  <si>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</si>
  <si>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</si>
  <si>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</si>
  <si>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</si>
  <si>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</si>
  <si>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</si>
  <si>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</si>
  <si>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</si>
  <si>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</si>
  <si>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</si>
  <si>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</si>
  <si>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</si>
  <si>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</si>
  <si>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</si>
  <si>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</si>
  <si>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</si>
  <si>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</si>
  <si>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</si>
  <si>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</si>
  <si>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</si>
  <si>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</si>
  <si>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</si>
  <si>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</si>
  <si>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</si>
  <si>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</si>
  <si>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</si>
  <si>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</si>
  <si>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</si>
  <si>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</si>
  <si>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</si>
  <si>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</si>
  <si>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</si>
  <si>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</si>
  <si>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</si>
  <si>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</si>
  <si>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</si>
  <si>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</si>
  <si>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</si>
  <si>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</si>
  <si>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</si>
  <si>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</si>
  <si>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</si>
  <si>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</si>
  <si>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</si>
  <si>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</si>
  <si>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</si>
  <si>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</si>
  <si>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</si>
  <si>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</si>
  <si>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</si>
  <si>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</si>
  <si>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</si>
  <si>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</si>
  <si>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</si>
  <si>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</si>
  <si>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</si>
  <si>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</si>
  <si>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</si>
  <si>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</si>
  <si>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</si>
  <si>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</si>
  <si>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</si>
  <si>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</si>
  <si>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</si>
  <si>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</si>
  <si>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</si>
  <si>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</si>
  <si>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</si>
  <si>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</si>
  <si>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</si>
  <si>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</si>
  <si>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</si>
  <si>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</si>
  <si>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</si>
  <si>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</si>
  <si>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</si>
  <si>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</si>
  <si>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</si>
  <si>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</si>
  <si>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</si>
  <si>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</si>
  <si>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</si>
  <si>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</si>
  <si>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</si>
  <si>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</si>
  <si>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</si>
  <si>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</si>
  <si>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</si>
  <si>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</si>
  <si>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</si>
  <si>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</si>
  <si>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</si>
  <si>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</si>
  <si>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</si>
  <si>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</si>
  <si>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</si>
  <si>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</si>
  <si>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</si>
  <si>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</si>
  <si>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</si>
  <si>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</si>
  <si>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</si>
  <si>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</si>
  <si>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</si>
  <si>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</si>
  <si>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</si>
  <si>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</si>
  <si>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</si>
  <si>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</si>
  <si>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</si>
  <si>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</si>
  <si>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</si>
  <si>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</si>
  <si>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</si>
  <si>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</si>
  <si>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</si>
  <si>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</si>
  <si>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</si>
  <si>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</si>
  <si>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</si>
  <si>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</si>
  <si>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</si>
  <si>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</si>
  <si>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</si>
  <si>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</si>
  <si>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</si>
  <si>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</si>
  <si>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</si>
  <si>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</si>
  <si>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</si>
  <si>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</si>
  <si>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</si>
  <si>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</si>
  <si>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</si>
  <si>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</si>
  <si>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</si>
  <si>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</si>
  <si>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</si>
  <si>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</si>
  <si>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</si>
  <si>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</si>
  <si>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</si>
  <si>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</si>
  <si>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</si>
  <si>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</si>
  <si>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</si>
  <si>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</si>
  <si>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</si>
  <si>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</si>
  <si>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</si>
  <si>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</si>
  <si>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</si>
  <si>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</si>
  <si>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</si>
  <si>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</si>
  <si>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</si>
  <si>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</si>
  <si>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</si>
  <si>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</si>
  <si>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</si>
  <si>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</si>
  <si>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</si>
  <si>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</si>
  <si>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</si>
  <si>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</si>
  <si>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</si>
  <si>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</si>
  <si>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</si>
  <si>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</si>
  <si>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</si>
  <si>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</si>
  <si>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</si>
  <si>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</si>
  <si>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</si>
  <si>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</si>
  <si>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</si>
  <si>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</si>
  <si>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</si>
  <si>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</si>
  <si>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</si>
  <si>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</si>
  <si>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</si>
  <si>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</si>
  <si>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</si>
  <si>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</si>
  <si>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</si>
  <si>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</si>
  <si>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</si>
  <si>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</si>
  <si>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</si>
  <si>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</si>
  <si>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</si>
  <si>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</si>
  <si>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</si>
  <si>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</si>
  <si>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</si>
  <si>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</si>
  <si>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</si>
  <si>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</si>
  <si>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</si>
  <si>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</si>
  <si>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</si>
  <si>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</si>
  <si>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</si>
  <si>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</si>
  <si>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</si>
  <si>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</si>
  <si>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</si>
  <si>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</si>
  <si>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</si>
  <si>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</si>
  <si>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</si>
  <si>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</si>
  <si>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</si>
  <si>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</si>
  <si>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</si>
  <si>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</si>
  <si>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</si>
  <si>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</si>
  <si>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</si>
  <si>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</si>
  <si>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</si>
  <si>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</si>
  <si>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</si>
  <si>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</si>
  <si>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</si>
  <si>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</si>
  <si>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</si>
  <si>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</si>
  <si>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</si>
  <si>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</si>
  <si>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</si>
  <si>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</si>
  <si>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</si>
  <si>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</si>
  <si>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</si>
  <si>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</si>
  <si>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</si>
  <si>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</si>
  <si>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</si>
  <si>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</si>
  <si>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</si>
  <si>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</si>
  <si>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</si>
  <si>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</si>
  <si>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</si>
  <si>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</si>
  <si>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</si>
  <si>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</si>
  <si>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</si>
  <si>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</si>
  <si>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</si>
  <si>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</si>
  <si>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</si>
  <si>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</si>
  <si>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</si>
  <si>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</si>
  <si>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</si>
  <si>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</si>
  <si>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</si>
  <si>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</si>
  <si>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</si>
  <si>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</si>
  <si>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</si>
  <si>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</si>
  <si>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</si>
  <si>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</si>
  <si>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</si>
  <si>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</si>
  <si>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</si>
  <si>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</si>
  <si>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</si>
  <si>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</si>
  <si>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</si>
  <si>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</si>
  <si>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</si>
  <si>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</si>
  <si>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</si>
  <si>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</si>
  <si>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</si>
  <si>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</si>
  <si>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</si>
  <si>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</si>
  <si>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</si>
  <si>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</si>
  <si>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</si>
  <si>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</si>
  <si>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</si>
  <si>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</si>
  <si>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</si>
  <si>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</si>
  <si>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</si>
  <si>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</si>
  <si>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</si>
  <si>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</si>
  <si>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</si>
  <si>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</si>
  <si>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</si>
  <si>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</si>
  <si>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</si>
  <si>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</si>
  <si>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</si>
  <si>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</si>
  <si>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</si>
  <si>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</si>
  <si>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</si>
  <si>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</si>
  <si>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</si>
  <si>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</si>
  <si>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</si>
  <si>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</si>
  <si>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</si>
  <si>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</si>
  <si>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</si>
  <si>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</si>
  <si>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</si>
  <si>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</si>
  <si>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</si>
  <si>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</si>
  <si>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</si>
  <si>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</si>
  <si>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</si>
  <si>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</si>
  <si>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</si>
  <si>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</si>
  <si>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</si>
  <si>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</si>
  <si>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</si>
  <si>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</si>
  <si>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</si>
  <si>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</si>
  <si>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</si>
  <si>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</si>
  <si>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</si>
  <si>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</si>
  <si>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</si>
  <si>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</si>
  <si>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</si>
  <si>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</si>
  <si>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</si>
  <si>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</si>
  <si>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</si>
  <si>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</si>
  <si>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</si>
  <si>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</si>
  <si>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</si>
  <si>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</si>
  <si>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</si>
  <si>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</si>
  <si>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</si>
  <si>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</si>
  <si>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</si>
  <si>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</si>
  <si>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</si>
  <si>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</si>
  <si>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</si>
  <si>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</si>
  <si>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</si>
  <si>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</si>
  <si>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</si>
  <si>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</si>
  <si>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</si>
  <si>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</si>
  <si>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</si>
  <si>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</si>
  <si>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</si>
  <si>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</si>
  <si>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</si>
  <si>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</si>
  <si>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</si>
  <si>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</si>
  <si>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</si>
  <si>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</si>
  <si>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</si>
  <si>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</si>
  <si>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</si>
  <si>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</si>
  <si>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</si>
  <si>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</si>
  <si>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</si>
  <si>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</si>
  <si>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</si>
  <si>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</si>
  <si>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</si>
  <si>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</si>
  <si>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</si>
  <si>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</si>
  <si>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</si>
  <si>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</si>
  <si>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</si>
  <si>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</si>
  <si>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</si>
  <si>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</si>
  <si>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</si>
  <si>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</si>
  <si>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</si>
  <si>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</si>
  <si>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</si>
  <si>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</si>
  <si>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</si>
  <si>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</si>
  <si>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</si>
  <si>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</si>
  <si>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</si>
  <si>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</si>
  <si>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</si>
  <si>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</si>
  <si>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</si>
  <si>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</si>
  <si>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</si>
  <si>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</si>
  <si>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</si>
  <si>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</si>
  <si>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</si>
  <si>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</si>
  <si>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</si>
  <si>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</si>
  <si>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</si>
  <si>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</si>
  <si>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</si>
  <si>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</si>
  <si>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</si>
  <si>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</si>
  <si>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</si>
  <si>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</si>
  <si>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</si>
  <si>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</si>
  <si>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</si>
  <si>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</si>
  <si>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</si>
  <si>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</si>
  <si>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</si>
  <si>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</si>
  <si>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</si>
  <si>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</si>
  <si>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</si>
  <si>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</si>
  <si>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</si>
  <si>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</si>
  <si>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</si>
  <si>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</si>
  <si>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</si>
  <si>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</si>
  <si>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</si>
  <si>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</si>
  <si>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</si>
  <si>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</si>
  <si>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</si>
  <si>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</si>
  <si>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</si>
  <si>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</si>
  <si>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</si>
  <si>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</si>
  <si>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</si>
  <si>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</si>
  <si>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</si>
  <si>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</si>
  <si>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</si>
  <si>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</si>
  <si>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</si>
  <si>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</si>
  <si>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</si>
  <si>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</si>
  <si>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</si>
  <si>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</si>
  <si>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</si>
  <si>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</si>
  <si>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</si>
  <si>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</si>
  <si>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</si>
  <si>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</si>
  <si>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</si>
  <si>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</si>
  <si>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</si>
  <si>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</si>
  <si>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</si>
  <si>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</si>
  <si>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</si>
  <si>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</si>
  <si>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</si>
  <si>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</si>
  <si>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</si>
  <si>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</si>
  <si>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</si>
  <si>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</si>
  <si>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</si>
  <si>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</si>
  <si>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</si>
  <si>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</si>
  <si>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</si>
  <si>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</si>
  <si>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</si>
  <si>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</si>
  <si>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</si>
  <si>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</si>
  <si>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</si>
  <si>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</si>
  <si>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</si>
  <si>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</si>
  <si>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</si>
  <si>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</si>
  <si>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</si>
  <si>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</si>
  <si>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</si>
  <si>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</si>
  <si>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</si>
  <si>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</si>
  <si>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</si>
  <si>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</si>
  <si>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</si>
  <si>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</si>
  <si>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</si>
  <si>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</si>
  <si>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</si>
  <si>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</si>
  <si>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</si>
  <si>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</si>
  <si>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</si>
  <si>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</si>
  <si>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</si>
  <si>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</si>
  <si>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</si>
  <si>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</si>
  <si>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</si>
  <si>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</si>
  <si>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</si>
  <si>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</si>
  <si>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</si>
  <si>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</si>
  <si>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</si>
  <si>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</si>
  <si>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</si>
  <si>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</si>
  <si>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</si>
  <si>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</si>
  <si>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</si>
  <si>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</si>
  <si>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</si>
  <si>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</si>
  <si>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</si>
  <si>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</si>
  <si>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</si>
  <si>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</si>
  <si>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</si>
  <si>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</si>
  <si>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</si>
  <si>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</si>
  <si>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</si>
  <si>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</si>
  <si>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</si>
  <si>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</si>
  <si>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</si>
  <si>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</si>
  <si>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</si>
  <si>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</si>
  <si>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</si>
  <si>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</si>
  <si>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</si>
  <si>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</si>
  <si>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</si>
  <si>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</si>
  <si>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</si>
  <si>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</si>
  <si>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</si>
  <si>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</si>
  <si>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</si>
  <si>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</si>
  <si>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</si>
  <si>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</si>
  <si>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</si>
  <si>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</si>
  <si>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</si>
  <si>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</si>
  <si>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</si>
  <si>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</si>
  <si>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</si>
  <si>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</si>
  <si>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</si>
  <si>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</si>
  <si>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</si>
  <si>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</si>
  <si>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</si>
  <si>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</si>
  <si>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</si>
  <si>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</si>
  <si>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</si>
  <si>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</si>
  <si>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</si>
  <si>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</si>
  <si>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</si>
  <si>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</si>
  <si>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</si>
  <si>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</si>
  <si>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</si>
  <si>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</si>
  <si>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</si>
  <si>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</si>
  <si>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</si>
  <si>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</si>
  <si>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</si>
  <si>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</si>
  <si>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</si>
  <si>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</si>
  <si>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</si>
  <si>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</si>
  <si>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</si>
  <si>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</si>
  <si>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</si>
  <si>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</si>
  <si>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</si>
  <si>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</si>
  <si>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</si>
  <si>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</si>
  <si>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</si>
  <si>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</si>
  <si>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</si>
  <si>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</si>
  <si>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</si>
  <si>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</si>
  <si>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</si>
  <si>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</si>
  <si>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</si>
  <si>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</si>
  <si>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</si>
  <si>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</si>
  <si>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</si>
  <si>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</si>
  <si>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</si>
  <si>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</si>
  <si>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</si>
  <si>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</si>
  <si>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</si>
  <si>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</si>
  <si>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</si>
  <si>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</si>
  <si>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</si>
  <si>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</si>
  <si>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</si>
  <si>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</si>
  <si>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</si>
  <si>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</si>
  <si>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</si>
  <si>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</si>
  <si>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</si>
  <si>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</si>
  <si>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</si>
  <si>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</si>
  <si>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</si>
  <si>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</si>
  <si>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</si>
  <si>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</si>
  <si>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</si>
  <si>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</si>
  <si>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</si>
  <si>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</si>
  <si>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</si>
  <si>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</si>
  <si>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</si>
  <si>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</si>
  <si>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</si>
  <si>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</si>
  <si>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</si>
  <si>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</si>
  <si>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</si>
  <si>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</si>
  <si>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</si>
  <si>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</si>
  <si>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</si>
  <si>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</si>
  <si>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</si>
  <si>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</si>
  <si>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</si>
  <si>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</si>
  <si>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</si>
  <si>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</si>
  <si>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</si>
  <si>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</si>
  <si>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</si>
  <si>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</si>
  <si>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</si>
  <si>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</si>
  <si>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</si>
  <si>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</si>
  <si>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</si>
  <si>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</si>
  <si>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</si>
  <si>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</si>
  <si>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</si>
  <si>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</si>
  <si>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</si>
  <si>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</si>
  <si>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</si>
  <si>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</si>
  <si>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</si>
  <si>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</si>
  <si>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</si>
  <si>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</si>
  <si>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</si>
  <si>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</si>
  <si>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</si>
  <si>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</si>
  <si>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</si>
  <si>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</si>
  <si>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</si>
  <si>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</si>
  <si>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</si>
  <si>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</si>
  <si>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</si>
  <si>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</si>
  <si>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</si>
  <si>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</si>
  <si>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</si>
  <si>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</si>
  <si>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</si>
  <si>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</si>
  <si>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</si>
  <si>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</si>
  <si>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</si>
  <si>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</si>
  <si>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</si>
  <si>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</si>
  <si>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</si>
  <si>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</si>
  <si>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</si>
  <si>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</si>
  <si>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</si>
  <si>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</si>
  <si>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</si>
  <si>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</si>
  <si>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</si>
  <si>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</si>
  <si>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</si>
  <si>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</si>
  <si>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</si>
  <si>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</si>
  <si>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</si>
  <si>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</si>
  <si>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</si>
  <si>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</si>
  <si>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</si>
  <si>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</si>
  <si>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</si>
  <si>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</si>
  <si>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</si>
  <si>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</si>
  <si>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</si>
  <si>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</si>
  <si>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</si>
  <si>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</si>
  <si>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</si>
  <si>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</si>
  <si>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</si>
  <si>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</si>
  <si>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</si>
  <si>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</si>
  <si>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</si>
  <si>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</si>
  <si>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</si>
  <si>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</si>
  <si>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</si>
  <si>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</si>
  <si>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</si>
  <si>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</si>
  <si>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</si>
  <si>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</si>
  <si>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</si>
  <si>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</si>
  <si>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</si>
  <si>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</si>
  <si>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</si>
  <si>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</si>
  <si>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</si>
  <si>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</si>
  <si>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</si>
  <si>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</si>
  <si>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</si>
  <si>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</si>
  <si>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</si>
  <si>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</si>
  <si>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</si>
  <si>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</si>
  <si>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</si>
  <si>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</si>
  <si>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</si>
  <si>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</si>
  <si>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</si>
  <si>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</si>
  <si>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</si>
  <si>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</si>
  <si>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</si>
  <si>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</si>
  <si>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</si>
  <si>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</si>
  <si>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</si>
  <si>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</si>
  <si>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</si>
  <si>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</si>
  <si>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</si>
  <si>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</si>
  <si>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</si>
  <si>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</si>
  <si>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</si>
  <si>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</si>
  <si>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</si>
  <si>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</si>
  <si>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</si>
  <si>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</si>
  <si>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</si>
  <si>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</si>
  <si>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</si>
  <si>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</si>
  <si>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</si>
  <si>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</si>
  <si>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</si>
  <si>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</si>
  <si>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</si>
  <si>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</si>
  <si>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</si>
  <si>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</si>
  <si>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</si>
  <si>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</si>
  <si>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</si>
  <si>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</si>
  <si>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</si>
  <si>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</si>
  <si>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</si>
  <si>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</si>
  <si>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</si>
  <si>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</si>
  <si>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</si>
  <si>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</si>
  <si>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</si>
  <si>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</si>
  <si>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</si>
  <si>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</si>
  <si>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</si>
  <si>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</si>
  <si>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</si>
  <si>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</si>
  <si>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</si>
  <si>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</si>
  <si>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</si>
  <si>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</si>
  <si>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</si>
  <si>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</si>
  <si>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</si>
  <si>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</si>
  <si>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</si>
  <si>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</si>
  <si>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</si>
  <si>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</si>
  <si>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</si>
  <si>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</si>
  <si>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</si>
  <si>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</si>
  <si>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</si>
  <si>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</si>
  <si>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</si>
  <si>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</si>
  <si>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</si>
  <si>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</si>
  <si>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</si>
  <si>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</si>
  <si>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</si>
  <si>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</si>
  <si>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</si>
  <si>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</si>
  <si>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</si>
  <si>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</si>
  <si>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</si>
  <si>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</si>
  <si>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</si>
  <si>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</si>
  <si>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</si>
  <si>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</si>
  <si>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</si>
  <si>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</si>
  <si>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</si>
  <si>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</si>
  <si>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</si>
  <si>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</si>
  <si>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</si>
  <si>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</si>
  <si>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</si>
  <si>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</si>
  <si>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</si>
  <si>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</si>
  <si>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</si>
  <si>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</si>
  <si>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</si>
  <si>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</si>
  <si>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</si>
  <si>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</si>
  <si>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</si>
  <si>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</si>
  <si>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</si>
  <si>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</si>
  <si>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</si>
  <si>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</si>
  <si>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</si>
  <si>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</si>
  <si>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</si>
  <si>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</si>
  <si>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</si>
  <si>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</si>
  <si>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</si>
  <si>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</si>
  <si>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</si>
  <si>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</si>
  <si>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</si>
  <si>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</si>
  <si>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</si>
  <si>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</si>
  <si>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</si>
  <si>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</si>
  <si>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</si>
  <si>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</si>
  <si>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</si>
  <si>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</si>
  <si>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</si>
  <si>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</si>
  <si>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</si>
  <si>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</si>
  <si>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</si>
  <si>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</si>
  <si>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</si>
  <si>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</si>
  <si>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</si>
  <si>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</si>
  <si>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</si>
  <si>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</si>
  <si>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</si>
  <si>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</si>
  <si>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</si>
  <si>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</si>
  <si>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</si>
  <si>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</si>
  <si>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</si>
  <si>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</si>
  <si>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</si>
  <si>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</si>
  <si>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</si>
  <si>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</si>
  <si>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</si>
  <si>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</si>
  <si>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</si>
  <si>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</si>
  <si>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</si>
  <si>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</si>
  <si>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</si>
  <si>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</si>
  <si>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</si>
  <si>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</si>
  <si>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</si>
  <si>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</si>
  <si>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</si>
  <si>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</si>
  <si>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</si>
  <si>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</si>
  <si>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</si>
  <si>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</si>
  <si>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</si>
  <si>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</si>
  <si>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</si>
  <si>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</si>
  <si>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</si>
  <si>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</si>
  <si>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</si>
  <si>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</si>
  <si>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</si>
  <si>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</si>
  <si>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</si>
  <si>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</si>
  <si>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</si>
  <si>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</si>
  <si>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</si>
  <si>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</si>
  <si>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</si>
  <si>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</si>
  <si>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</si>
  <si>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</si>
  <si>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</si>
  <si>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</si>
  <si>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</si>
  <si>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</si>
  <si>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</si>
  <si>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</si>
  <si>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</si>
  <si>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</si>
  <si>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</si>
  <si>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</si>
  <si>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</si>
  <si>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</si>
  <si>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</si>
  <si>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</si>
  <si>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</si>
  <si>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</si>
  <si>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</si>
  <si>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</si>
  <si>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</si>
  <si>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</si>
  <si>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</si>
  <si>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</si>
  <si>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</si>
  <si>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</si>
  <si>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</si>
  <si>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</si>
  <si>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</si>
  <si>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</si>
  <si>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</si>
  <si>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</si>
  <si>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</si>
  <si>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</si>
  <si>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</si>
  <si>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</si>
  <si>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</si>
  <si>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</si>
  <si>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</si>
  <si>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</si>
  <si>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</si>
  <si>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</si>
  <si>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</si>
  <si>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</si>
  <si>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</si>
  <si>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</si>
  <si>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</si>
  <si>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</si>
  <si>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</si>
  <si>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</si>
  <si>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</si>
  <si>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</si>
  <si>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</si>
  <si>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</si>
  <si>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</si>
  <si>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</si>
  <si>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</si>
  <si>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</si>
  <si>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</si>
  <si>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</si>
  <si>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</si>
  <si>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</si>
  <si>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</si>
  <si>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</si>
  <si>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</si>
  <si>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</si>
  <si>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</si>
  <si>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</si>
  <si>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</si>
  <si>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</si>
  <si>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</si>
  <si>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</si>
  <si>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</si>
  <si>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</si>
  <si>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</si>
  <si>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</si>
  <si>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</si>
  <si>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</si>
  <si>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</si>
  <si>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</si>
  <si>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</si>
  <si>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</si>
  <si>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</si>
  <si>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</si>
  <si>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</si>
  <si>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</si>
  <si>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</si>
  <si>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</si>
  <si>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</si>
  <si>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</si>
  <si>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</si>
  <si>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</si>
  <si>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</si>
  <si>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</si>
  <si>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</si>
  <si>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</si>
  <si>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</si>
  <si>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</si>
  <si>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</si>
  <si>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</si>
  <si>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</si>
  <si>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</si>
  <si>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</si>
  <si>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</si>
  <si>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</si>
  <si>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</si>
  <si>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</si>
  <si>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</si>
  <si>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</si>
  <si>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</si>
  <si>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</si>
  <si>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</si>
  <si>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</si>
  <si>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</si>
  <si>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</si>
  <si>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</si>
  <si>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</si>
  <si>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</si>
  <si>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</si>
  <si>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</si>
  <si>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</si>
  <si>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</si>
  <si>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</si>
  <si>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</si>
  <si>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</si>
  <si>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</si>
  <si>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</si>
  <si>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</si>
  <si>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</si>
  <si>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</si>
  <si>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</si>
  <si>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</si>
  <si>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</si>
  <si>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</si>
  <si>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</si>
  <si>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</si>
  <si>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</si>
  <si>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</si>
  <si>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</si>
  <si>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</si>
  <si>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</si>
  <si>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</si>
  <si>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</si>
  <si>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</si>
  <si>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</si>
  <si>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</si>
  <si>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</si>
  <si>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</si>
  <si>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</si>
  <si>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</si>
  <si>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</si>
  <si>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</si>
  <si>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</si>
  <si>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</si>
  <si>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</si>
  <si>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</si>
  <si>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</si>
  <si>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</si>
  <si>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</si>
  <si>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</si>
  <si>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</si>
  <si>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</si>
  <si>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</si>
  <si>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</si>
  <si>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</si>
  <si>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</si>
  <si>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</si>
  <si>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</si>
  <si>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</si>
  <si>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</si>
  <si>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</si>
  <si>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</si>
  <si>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</si>
  <si>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</si>
  <si>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</si>
  <si>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</si>
  <si>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</si>
  <si>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</si>
  <si>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</si>
  <si>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</si>
  <si>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</si>
  <si>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</si>
  <si>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</si>
  <si>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</si>
  <si>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</si>
  <si>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</si>
  <si>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</si>
  <si>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</si>
  <si>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</si>
  <si>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</si>
  <si>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</si>
  <si>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</si>
  <si>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</si>
  <si>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</si>
  <si>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</si>
  <si>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</si>
  <si>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</si>
  <si>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</si>
  <si>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</si>
  <si>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</si>
  <si>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</si>
  <si>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</si>
  <si>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</si>
  <si>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</si>
  <si>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</si>
  <si>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</si>
  <si>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</si>
  <si>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</si>
  <si>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</si>
  <si>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</si>
  <si>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</si>
  <si>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</si>
  <si>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</si>
  <si>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</si>
  <si>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</si>
  <si>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</si>
  <si>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</si>
  <si>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</si>
  <si>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</si>
  <si>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</si>
  <si>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</si>
  <si>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</si>
  <si>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</si>
  <si>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</si>
  <si>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</si>
  <si>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</si>
  <si>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</si>
  <si>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</si>
  <si>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</si>
  <si>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</si>
  <si>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</si>
  <si>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</si>
  <si>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</si>
  <si>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</si>
  <si>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</si>
  <si>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</si>
  <si>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</si>
  <si>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</si>
  <si>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</si>
  <si>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</si>
  <si>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</si>
  <si>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</si>
  <si>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</si>
  <si>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</si>
  <si>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</si>
  <si>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</si>
  <si>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</si>
  <si>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</si>
  <si>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</si>
  <si>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</si>
  <si>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</si>
  <si>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</si>
  <si>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</si>
  <si>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</si>
  <si>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</si>
  <si>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</si>
  <si>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</si>
  <si>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</si>
  <si>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</si>
  <si>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</si>
  <si>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</si>
  <si>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</si>
  <si>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</si>
  <si>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</si>
  <si>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</si>
  <si>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</si>
  <si>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</si>
  <si>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</si>
  <si>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</si>
  <si>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</si>
  <si>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</si>
  <si>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</si>
  <si>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</si>
  <si>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</si>
  <si>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</si>
  <si>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</si>
  <si>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</si>
  <si>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</si>
  <si>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</si>
  <si>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</si>
  <si>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</si>
  <si>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</si>
  <si>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</si>
  <si>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</si>
  <si>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</si>
  <si>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</si>
  <si>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</si>
  <si>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</si>
  <si>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</si>
  <si>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</si>
  <si>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</si>
  <si>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</si>
  <si>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</si>
  <si>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</si>
  <si>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</si>
  <si>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</si>
  <si>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</si>
  <si>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</si>
  <si>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</si>
  <si>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</si>
  <si>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</si>
  <si>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</si>
  <si>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</si>
  <si>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</si>
  <si>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</si>
  <si>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</si>
  <si>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</si>
  <si>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</si>
  <si>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</si>
  <si>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</si>
  <si>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</si>
  <si>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</si>
  <si>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</si>
  <si>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</si>
  <si>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</si>
  <si>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</si>
  <si>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</si>
  <si>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</si>
  <si>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</si>
  <si>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</si>
  <si>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</si>
  <si>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</si>
  <si>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</si>
  <si>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</si>
  <si>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</si>
  <si>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</si>
  <si>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</si>
  <si>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</si>
  <si>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</si>
  <si>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</si>
  <si>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</si>
  <si>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</si>
  <si>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</si>
  <si>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</si>
  <si>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</si>
  <si>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</si>
  <si>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</si>
  <si>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</si>
  <si>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</si>
  <si>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</si>
  <si>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</si>
  <si>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</si>
  <si>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</si>
  <si>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</si>
  <si>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</si>
  <si>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</si>
  <si>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</si>
  <si>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</si>
  <si>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</si>
  <si>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</si>
  <si>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</si>
  <si>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</si>
  <si>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</si>
  <si>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</si>
  <si>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</si>
  <si>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</si>
  <si>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</si>
  <si>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</si>
  <si>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</si>
  <si>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</si>
  <si>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</si>
  <si>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</si>
  <si>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</si>
  <si>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</si>
  <si>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</si>
  <si>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</si>
  <si>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</si>
  <si>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</si>
  <si>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</si>
  <si>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</si>
  <si>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</si>
  <si>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</si>
  <si>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</si>
  <si>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</si>
  <si>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</si>
  <si>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</si>
  <si>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</si>
  <si>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</si>
  <si>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</si>
  <si>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</si>
  <si>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</si>
  <si>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</si>
  <si>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</si>
  <si>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</si>
  <si>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</si>
  <si>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</si>
  <si>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</si>
  <si>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</si>
  <si>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</si>
  <si>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</si>
  <si>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</si>
  <si>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</si>
  <si>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</si>
  <si>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</si>
  <si>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</si>
  <si>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</si>
  <si>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</si>
  <si>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</si>
  <si>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</si>
  <si>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</si>
  <si>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</si>
  <si>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</si>
  <si>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</si>
  <si>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</si>
  <si>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</si>
  <si>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</si>
  <si>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</si>
  <si>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</si>
  <si>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</si>
  <si>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</si>
  <si>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</si>
  <si>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</si>
  <si>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</si>
  <si>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</si>
  <si>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</si>
  <si>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</si>
  <si>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</si>
  <si>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</si>
  <si>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</si>
  <si>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</si>
  <si>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</si>
  <si>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</si>
  <si>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</si>
  <si>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</si>
  <si>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</si>
  <si>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</si>
  <si>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</si>
  <si>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</si>
  <si>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</si>
  <si>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</si>
  <si>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</si>
  <si>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</si>
  <si>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</si>
  <si>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</si>
  <si>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</si>
  <si>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</si>
  <si>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</si>
  <si>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</si>
  <si>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</si>
  <si>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</si>
  <si>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</si>
  <si>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</si>
  <si>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</si>
  <si>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</si>
  <si>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</si>
  <si>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</si>
  <si>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</si>
  <si>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</si>
  <si>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</si>
  <si>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</si>
  <si>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</si>
  <si>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</si>
  <si>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</si>
  <si>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</si>
  <si>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</si>
  <si>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</si>
  <si>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</si>
  <si>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</si>
  <si>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</si>
  <si>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</si>
  <si>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</si>
  <si>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</si>
  <si>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</si>
  <si>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</si>
  <si>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</si>
  <si>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</si>
  <si>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</si>
  <si>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</si>
  <si>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</si>
  <si>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</si>
  <si>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</si>
  <si>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</si>
  <si>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</si>
  <si>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</si>
  <si>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</si>
  <si>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</si>
  <si>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</si>
  <si>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</si>
  <si>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</si>
  <si>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</si>
  <si>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</si>
  <si>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</si>
  <si>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</si>
  <si>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</si>
  <si>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</si>
  <si>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</si>
  <si>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</si>
  <si>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</si>
  <si>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</si>
  <si>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</si>
  <si>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</si>
  <si>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</si>
  <si>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</si>
  <si>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</si>
  <si>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</si>
  <si>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</si>
  <si>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</si>
  <si>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</si>
  <si>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</si>
  <si>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</si>
  <si>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</si>
  <si>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</si>
  <si>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</si>
  <si>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</si>
  <si>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</si>
  <si>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</si>
  <si>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</si>
  <si>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</si>
  <si>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</si>
  <si>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</si>
  <si>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</si>
  <si>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</si>
  <si>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</si>
  <si>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</si>
  <si>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</si>
  <si>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</si>
  <si>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</si>
  <si>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</si>
  <si>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</si>
  <si>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</si>
  <si>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</si>
  <si>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</si>
  <si>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</si>
  <si>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</si>
  <si>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</si>
  <si>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</si>
  <si>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</si>
  <si>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</si>
  <si>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</si>
  <si>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</si>
  <si>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</si>
  <si>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</si>
  <si>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</si>
  <si>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</si>
  <si>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</si>
  <si>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</si>
  <si>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</si>
  <si>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</si>
  <si>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</si>
  <si>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</si>
  <si>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</si>
  <si>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</si>
  <si>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</si>
  <si>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</si>
  <si>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</si>
  <si>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</si>
  <si>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</si>
  <si>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</si>
  <si>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</si>
  <si>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</si>
  <si>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</si>
  <si>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</si>
  <si>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</si>
  <si>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</si>
  <si>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</si>
  <si>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</si>
  <si>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</si>
  <si>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</si>
  <si>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</si>
  <si>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</si>
  <si>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</si>
  <si>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</si>
  <si>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</si>
  <si>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</si>
  <si>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</si>
  <si>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</si>
  <si>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</si>
  <si>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</si>
  <si>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</si>
  <si>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</si>
  <si>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</si>
  <si>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</si>
  <si>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</si>
  <si>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</si>
  <si>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</si>
  <si>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</si>
  <si>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</si>
  <si>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</si>
  <si>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</si>
  <si>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</si>
  <si>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</si>
  <si>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</si>
  <si>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</si>
  <si>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</si>
  <si>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</si>
  <si>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</si>
  <si>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</si>
  <si>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</si>
  <si>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</si>
  <si>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</si>
  <si>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</si>
  <si>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</si>
  <si>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</si>
  <si>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</si>
  <si>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</si>
  <si>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</si>
  <si>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</si>
  <si>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</si>
  <si>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</si>
  <si>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</si>
  <si>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</si>
  <si>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</si>
  <si>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</si>
  <si>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</si>
  <si>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</si>
  <si>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</si>
  <si>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</si>
  <si>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</si>
  <si>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</si>
  <si>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</si>
  <si>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</si>
  <si>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</si>
  <si>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</si>
  <si>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</si>
  <si>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</si>
  <si>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</si>
  <si>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</si>
  <si>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</si>
  <si>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</si>
  <si>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</si>
  <si>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</si>
  <si>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</si>
  <si>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</si>
  <si>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</si>
  <si>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</si>
  <si>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</si>
  <si>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</si>
  <si>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</si>
  <si>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</si>
  <si>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</si>
  <si>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</si>
  <si>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</si>
  <si>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</si>
  <si>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</si>
  <si>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</si>
  <si>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</si>
  <si>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</si>
  <si>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</si>
  <si>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</si>
  <si>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</si>
  <si>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</si>
  <si>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</si>
  <si>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</si>
  <si>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</si>
  <si>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</si>
  <si>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</si>
  <si>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</si>
  <si>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</si>
  <si>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</si>
  <si>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</si>
  <si>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</si>
  <si>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</si>
  <si>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</si>
  <si>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</si>
  <si>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</si>
  <si>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</si>
  <si>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</si>
  <si>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</si>
  <si>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</si>
  <si>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</si>
  <si>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</si>
  <si>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</si>
  <si>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</si>
  <si>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</si>
  <si>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</si>
  <si>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</si>
  <si>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</si>
  <si>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</si>
  <si>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</si>
  <si>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</si>
  <si>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</si>
  <si>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</si>
  <si>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</si>
  <si>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</si>
  <si>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</si>
  <si>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</si>
  <si>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</si>
  <si>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</si>
  <si>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</si>
  <si>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</si>
  <si>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</si>
  <si>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</si>
  <si>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</si>
  <si>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</si>
  <si>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</si>
  <si>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</si>
  <si>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</si>
  <si>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</si>
  <si>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</si>
  <si>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</si>
  <si>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</si>
  <si>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</si>
  <si>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</si>
  <si>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</si>
  <si>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</si>
  <si>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</si>
  <si>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</si>
  <si>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</si>
  <si>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</si>
  <si>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</si>
  <si>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</si>
  <si>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</si>
  <si>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</si>
  <si>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</si>
  <si>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</si>
  <si>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</si>
  <si>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</si>
  <si>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</si>
  <si>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</si>
  <si>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</si>
  <si>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</si>
  <si>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</si>
  <si>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</si>
  <si>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</si>
  <si>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</si>
  <si>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</si>
  <si>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</si>
  <si>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</si>
  <si>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</si>
  <si>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</si>
  <si>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</si>
  <si>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</si>
  <si>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</si>
  <si>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</si>
  <si>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</si>
  <si>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</si>
  <si>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</si>
  <si>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</si>
  <si>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</si>
  <si>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</si>
  <si>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</si>
  <si>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</si>
  <si>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</si>
  <si>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</si>
  <si>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</si>
  <si>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</si>
  <si>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</si>
  <si>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</si>
  <si>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</si>
  <si>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</si>
  <si>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</si>
  <si>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</si>
  <si>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</si>
  <si>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</si>
  <si>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</si>
  <si>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</si>
  <si>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</si>
  <si>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</si>
  <si>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</si>
  <si>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</si>
  <si>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</si>
  <si>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</si>
  <si>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</si>
  <si>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</si>
  <si>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</si>
  <si>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</si>
  <si>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</si>
  <si>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</si>
  <si>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</si>
  <si>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</si>
  <si>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</si>
  <si>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</si>
  <si>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</si>
  <si>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</si>
  <si>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</si>
  <si>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</si>
  <si>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</si>
  <si>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</si>
  <si>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</si>
  <si>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</si>
  <si>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</si>
  <si>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</si>
  <si>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</si>
  <si>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</si>
  <si>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</si>
  <si>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</si>
  <si>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</si>
  <si>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</si>
  <si>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</si>
  <si>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</si>
  <si>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</si>
  <si>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</si>
  <si>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</si>
  <si>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</si>
  <si>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</si>
  <si>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</si>
  <si>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</si>
  <si>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</si>
  <si>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</si>
  <si>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</si>
  <si>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</si>
  <si>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</si>
  <si>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</si>
  <si>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</si>
  <si>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</si>
  <si>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</si>
  <si>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</si>
  <si>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</si>
  <si>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</si>
  <si>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</si>
  <si>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</si>
  <si>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</si>
  <si>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</si>
  <si>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</si>
  <si>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</si>
  <si>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</si>
  <si>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</si>
  <si>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</si>
  <si>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</si>
  <si>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</si>
  <si>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</si>
  <si>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</si>
  <si>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</si>
  <si>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</si>
  <si>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</si>
  <si>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</si>
  <si>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</si>
  <si>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</si>
  <si>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</si>
  <si>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</si>
  <si>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</si>
  <si>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</si>
  <si>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</si>
  <si>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</si>
  <si>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</si>
  <si>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</si>
  <si>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</si>
  <si>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</si>
  <si>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</si>
  <si>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</si>
  <si>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</si>
  <si>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</si>
  <si>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</si>
  <si>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</si>
  <si>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</si>
  <si>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</si>
  <si>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</si>
  <si>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</si>
  <si>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</si>
  <si>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</si>
  <si>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</si>
  <si>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</si>
  <si>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</si>
  <si>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</si>
  <si>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</si>
  <si>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</si>
  <si>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</si>
  <si>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</si>
  <si>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</si>
  <si>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</si>
  <si>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</si>
  <si>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</si>
  <si>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</si>
  <si>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</si>
  <si>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</si>
  <si>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</si>
  <si>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</si>
  <si>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</si>
  <si>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</si>
  <si>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</si>
  <si>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</si>
  <si>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</si>
  <si>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</si>
  <si>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</si>
  <si>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</si>
  <si>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</si>
  <si>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</si>
  <si>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</si>
  <si>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</si>
  <si>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</si>
  <si>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</si>
  <si>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</si>
  <si>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</si>
  <si>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</si>
  <si>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</si>
  <si>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</si>
  <si>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</si>
  <si>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</si>
  <si>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</si>
  <si>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</si>
  <si>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</si>
  <si>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</si>
  <si>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</si>
  <si>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</si>
  <si>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</si>
  <si>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</si>
  <si>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</si>
  <si>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</si>
  <si>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</si>
  <si>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</si>
  <si>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</si>
  <si>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</si>
  <si>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</si>
  <si>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</si>
  <si>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</si>
  <si>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</si>
  <si>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</si>
  <si>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</si>
  <si>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</si>
  <si>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</si>
  <si>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</si>
  <si>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</si>
  <si>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</si>
  <si>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</si>
  <si>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</si>
  <si>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</si>
  <si>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</si>
  <si>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</si>
  <si>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</si>
  <si>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</si>
  <si>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</si>
  <si>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</si>
  <si>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</si>
  <si>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</si>
  <si>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</si>
  <si>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</si>
  <si>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</si>
  <si>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</si>
  <si>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</si>
  <si>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</si>
  <si>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</si>
  <si>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</si>
  <si>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</si>
  <si>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</si>
  <si>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</si>
  <si>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</si>
  <si>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</si>
  <si>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</si>
  <si>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</si>
  <si>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</si>
  <si>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</si>
  <si>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</si>
  <si>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</si>
  <si>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</si>
  <si>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</si>
  <si>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</si>
  <si>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</si>
  <si>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</si>
  <si>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</si>
  <si>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</si>
  <si>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</si>
  <si>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</si>
  <si>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</si>
  <si>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</si>
  <si>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</si>
  <si>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</si>
  <si>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</si>
  <si>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</si>
  <si>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</si>
  <si>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</si>
  <si>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</si>
  <si>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</si>
  <si>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</si>
  <si>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</si>
  <si>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</si>
  <si>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</si>
  <si>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</si>
  <si>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</si>
  <si>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</si>
  <si>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</si>
  <si>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</si>
  <si>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</si>
  <si>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</si>
  <si>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</si>
  <si>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</si>
  <si>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</si>
  <si>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</si>
  <si>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</si>
  <si>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</si>
  <si>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</si>
  <si>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</si>
  <si>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</si>
  <si>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</si>
  <si>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</si>
  <si>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</si>
  <si>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</si>
  <si>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</si>
  <si>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</si>
  <si>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</si>
  <si>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</si>
  <si>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</si>
  <si>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</si>
  <si>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</si>
  <si>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</si>
  <si>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</si>
  <si>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</si>
  <si>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</si>
  <si>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</si>
  <si>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</si>
  <si>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</si>
  <si>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</si>
  <si>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</si>
  <si>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</si>
  <si>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</si>
  <si>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</si>
  <si>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</si>
  <si>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</si>
  <si>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</si>
  <si>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</si>
  <si>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</si>
  <si>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</si>
  <si>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</si>
  <si>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</si>
  <si>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</si>
  <si>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</si>
  <si>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</si>
  <si>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</si>
  <si>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</si>
  <si>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</si>
  <si>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</si>
  <si>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</si>
  <si>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</si>
  <si>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</si>
  <si>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</si>
  <si>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</si>
  <si>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</si>
  <si>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</si>
  <si>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</si>
  <si>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</si>
  <si>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</si>
  <si>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</si>
  <si>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</si>
  <si>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</si>
  <si>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</si>
  <si>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</si>
  <si>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</si>
  <si>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</si>
  <si>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</si>
  <si>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</si>
  <si>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</si>
  <si>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</si>
  <si>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</si>
  <si>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</si>
  <si>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</si>
  <si>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</si>
  <si>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</si>
  <si>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</si>
  <si>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</si>
  <si>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</si>
  <si>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</si>
  <si>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</si>
  <si>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</si>
  <si>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</si>
  <si>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</si>
  <si>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</si>
  <si>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</si>
  <si>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</si>
  <si>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</si>
  <si>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</si>
  <si>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</si>
  <si>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</si>
  <si>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</si>
  <si>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</si>
  <si>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</si>
  <si>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</si>
  <si>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</si>
  <si>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</si>
  <si>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</si>
  <si>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</si>
  <si>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</si>
  <si>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</si>
  <si>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</si>
  <si>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</si>
  <si>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</si>
  <si>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</si>
  <si>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</si>
  <si>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</si>
  <si>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</si>
  <si>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</si>
  <si>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</si>
  <si>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</si>
  <si>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</si>
  <si>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</si>
  <si>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</si>
  <si>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</si>
  <si>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</si>
  <si>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</si>
  <si>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</si>
  <si>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</si>
  <si>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</si>
  <si>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</si>
  <si>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</si>
  <si>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</si>
  <si>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</si>
  <si>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</si>
  <si>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</si>
  <si>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</si>
  <si>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</si>
  <si>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</si>
  <si>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</si>
  <si>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</si>
  <si>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</si>
  <si>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</si>
  <si>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</si>
  <si>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</si>
  <si>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</si>
  <si>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</si>
  <si>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</si>
  <si>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</si>
  <si>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</si>
  <si>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</si>
  <si>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</si>
  <si>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</si>
  <si>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</si>
  <si>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</si>
  <si>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</si>
  <si>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</si>
  <si>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</si>
  <si>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</si>
  <si>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</si>
  <si>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</si>
  <si>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</si>
  <si>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</si>
  <si>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</si>
  <si>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</si>
  <si>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</si>
  <si>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</si>
  <si>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</si>
  <si>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</si>
  <si>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</si>
  <si>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</si>
  <si>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</si>
  <si>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</si>
  <si>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</si>
  <si>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</si>
  <si>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</si>
  <si>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</si>
  <si>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</si>
  <si>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</si>
  <si>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</si>
  <si>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</si>
  <si>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</si>
  <si>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</si>
  <si>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</si>
  <si>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</si>
  <si>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</si>
  <si>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</si>
  <si>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</si>
  <si>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</si>
  <si>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</si>
  <si>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</si>
  <si>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</si>
  <si>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</si>
  <si>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</si>
  <si>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</si>
  <si>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</si>
  <si>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</si>
  <si>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</si>
  <si>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</si>
  <si>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</si>
  <si>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</si>
  <si>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</si>
  <si>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</si>
  <si>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</si>
  <si>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</si>
  <si>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</si>
  <si>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</si>
  <si>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</si>
  <si>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</si>
  <si>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</si>
  <si>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</si>
  <si>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</si>
  <si>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</si>
  <si>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</si>
  <si>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</si>
  <si>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</si>
  <si>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</si>
  <si>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</si>
  <si>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</si>
  <si>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</si>
  <si>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</si>
  <si>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</si>
  <si>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</si>
  <si>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</si>
  <si>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</si>
  <si>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</si>
  <si>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</si>
  <si>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</si>
  <si>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</si>
  <si>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</si>
  <si>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</si>
  <si>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</si>
  <si>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</si>
  <si>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</si>
  <si>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</si>
  <si>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</si>
  <si>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</si>
  <si>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</si>
  <si>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</si>
  <si>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</si>
  <si>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</si>
  <si>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</si>
  <si>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</si>
  <si>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</si>
  <si>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</si>
  <si>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</si>
  <si>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</si>
  <si>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</si>
  <si>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</si>
  <si>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</si>
  <si>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</si>
  <si>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</si>
  <si>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</si>
  <si>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</si>
  <si>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</si>
  <si>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</si>
  <si>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</si>
  <si>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</si>
  <si>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</si>
  <si>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</si>
  <si>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</si>
  <si>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</si>
  <si>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</si>
  <si>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</si>
  <si>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</si>
  <si>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</si>
  <si>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</si>
  <si>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</si>
  <si>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</si>
  <si>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</si>
  <si>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</si>
  <si>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</si>
  <si>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</si>
  <si>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</si>
  <si>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</si>
  <si>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</si>
  <si>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</si>
  <si>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</si>
  <si>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</si>
  <si>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</si>
  <si>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</si>
  <si>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</si>
  <si>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</si>
  <si>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</si>
  <si>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</si>
  <si>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</si>
  <si>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</si>
  <si>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</si>
  <si>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</si>
  <si>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</si>
  <si>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</si>
  <si>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</si>
  <si>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</si>
  <si>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</si>
  <si>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</si>
  <si>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</si>
  <si>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</si>
  <si>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</si>
  <si>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</si>
  <si>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</si>
  <si>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</si>
  <si>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</si>
  <si>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</si>
  <si>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</si>
  <si>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</si>
  <si>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</si>
  <si>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</si>
  <si>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</si>
  <si>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</si>
  <si>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</si>
  <si>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</si>
  <si>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</si>
  <si>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</si>
  <si>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</si>
  <si>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</si>
  <si>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</si>
  <si>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</si>
  <si>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</si>
  <si>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</si>
  <si>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</si>
  <si>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</si>
  <si>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</si>
  <si>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</si>
  <si>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</si>
  <si>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</si>
  <si>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</si>
  <si>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</si>
  <si>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</si>
  <si>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</si>
  <si>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</si>
  <si>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</si>
  <si>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</si>
  <si>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</si>
  <si>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</si>
  <si>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</si>
  <si>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</si>
  <si>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</si>
  <si>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</si>
  <si>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</si>
  <si>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</si>
  <si>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</si>
  <si>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</si>
  <si>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</si>
  <si>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</si>
  <si>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</si>
  <si>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</si>
  <si>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</si>
  <si>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</si>
  <si>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</si>
  <si>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</si>
  <si>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</si>
  <si>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</si>
  <si>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</si>
  <si>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</si>
  <si>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</si>
  <si>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</si>
  <si>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</si>
  <si>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</si>
  <si>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</si>
  <si>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</si>
  <si>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</si>
  <si>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</si>
  <si>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</si>
  <si>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</si>
  <si>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</si>
  <si>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</si>
  <si>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</si>
  <si>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</si>
  <si>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</si>
  <si>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</si>
  <si>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</si>
  <si>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</si>
  <si>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</si>
  <si>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</si>
  <si>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</si>
  <si>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</si>
  <si>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</si>
  <si>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</si>
  <si>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</si>
  <si>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</si>
  <si>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</si>
  <si>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</si>
  <si>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</si>
  <si>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</si>
  <si>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</si>
  <si>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</si>
  <si>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</si>
  <si>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</si>
  <si>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</si>
  <si>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</si>
  <si>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</si>
  <si>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</si>
  <si>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</si>
  <si>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</si>
  <si>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</si>
  <si>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</si>
  <si>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</si>
  <si>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</si>
  <si>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</si>
  <si>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</si>
  <si>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</si>
  <si>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</si>
  <si>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</si>
  <si>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</si>
  <si>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</si>
  <si>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</si>
  <si>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</si>
  <si>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</si>
  <si>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</si>
  <si>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</si>
  <si>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</si>
  <si>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</si>
  <si>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</si>
  <si>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</si>
  <si>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</si>
  <si>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</si>
  <si>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</si>
  <si>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</si>
  <si>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</si>
  <si>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</si>
  <si>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</si>
  <si>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</si>
  <si>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</si>
  <si>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</si>
  <si>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</si>
  <si>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</si>
  <si>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</si>
  <si>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</si>
  <si>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</si>
  <si>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</si>
  <si>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</si>
  <si>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</si>
  <si>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</si>
  <si>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</si>
  <si>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</si>
  <si>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</si>
  <si>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</si>
  <si>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</si>
  <si>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</si>
  <si>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</si>
  <si>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</si>
  <si>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</si>
  <si>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</si>
  <si>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</si>
  <si>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</si>
  <si>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</si>
  <si>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</si>
  <si>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</si>
  <si>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</si>
  <si>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</si>
  <si>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</si>
  <si>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</si>
  <si>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</si>
  <si>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</si>
  <si>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</si>
  <si>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</si>
  <si>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</si>
  <si>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</si>
  <si>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</si>
  <si>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</si>
  <si>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</si>
  <si>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</si>
  <si>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</si>
  <si>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</si>
  <si>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</si>
  <si>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</si>
  <si>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</si>
  <si>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</si>
  <si>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</si>
  <si>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</si>
  <si>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</si>
  <si>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</si>
  <si>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</si>
  <si>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</si>
  <si>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</si>
  <si>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</si>
  <si>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</si>
  <si>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</si>
  <si>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</si>
  <si>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</si>
  <si>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</si>
  <si>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</si>
  <si>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</si>
  <si>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</si>
  <si>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</si>
  <si>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</si>
  <si>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</si>
  <si>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</si>
  <si>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</si>
  <si>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</si>
  <si>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</si>
  <si>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</si>
  <si>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</si>
  <si>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</si>
  <si>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</si>
  <si>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</si>
  <si>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</si>
  <si>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</si>
  <si>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</si>
  <si>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</si>
  <si>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</si>
  <si>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</si>
  <si>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</si>
  <si>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</si>
  <si>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</si>
  <si>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</si>
  <si>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</si>
  <si>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</si>
  <si>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</si>
  <si>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</si>
  <si>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</si>
  <si>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</si>
  <si>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</si>
  <si>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</si>
  <si>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</si>
  <si>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</si>
  <si>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</si>
  <si>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</si>
  <si>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</si>
  <si>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</si>
  <si>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</si>
  <si>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</si>
  <si>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</si>
  <si>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</si>
  <si>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</si>
  <si>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</si>
  <si>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</si>
  <si>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</si>
  <si>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</si>
  <si>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</si>
  <si>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</si>
  <si>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</si>
  <si>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</si>
  <si>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</si>
  <si>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</si>
  <si>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</si>
  <si>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</si>
  <si>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</si>
  <si>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</si>
  <si>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</si>
  <si>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</si>
  <si>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</si>
  <si>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</si>
  <si>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</si>
  <si>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</si>
  <si>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</si>
  <si>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</si>
  <si>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</si>
  <si>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</si>
  <si>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</si>
  <si>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</si>
  <si>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</si>
  <si>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</si>
  <si>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</si>
  <si>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</si>
  <si>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</si>
  <si>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</si>
  <si>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</si>
  <si>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</si>
  <si>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</si>
  <si>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</si>
  <si>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</si>
  <si>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</si>
  <si>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</si>
  <si>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</si>
  <si>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</si>
  <si>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</si>
  <si>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</si>
  <si>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</si>
  <si>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</si>
  <si>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</si>
  <si>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</si>
  <si>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</si>
  <si>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</si>
  <si>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</si>
  <si>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</si>
  <si>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</si>
  <si>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</si>
  <si>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</si>
  <si>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</si>
  <si>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</si>
  <si>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</si>
  <si>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</si>
  <si>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</si>
  <si>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</si>
  <si>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</si>
  <si>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</si>
  <si>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</si>
  <si>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</si>
  <si>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</si>
  <si>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</si>
  <si>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</si>
  <si>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</si>
  <si>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</si>
  <si>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</si>
  <si>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</si>
  <si>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</si>
  <si>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</si>
  <si>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</si>
  <si>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</si>
  <si>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</si>
  <si>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</si>
  <si>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</si>
  <si>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</si>
  <si>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</si>
  <si>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</si>
  <si>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</si>
  <si>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</si>
  <si>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</si>
  <si>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</si>
  <si>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</si>
  <si>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</si>
  <si>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</si>
  <si>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</si>
  <si>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</si>
  <si>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</si>
  <si>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</si>
  <si>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</si>
  <si>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</si>
  <si>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</si>
  <si>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</si>
  <si>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</si>
  <si>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</si>
  <si>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</si>
  <si>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</si>
  <si>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</si>
  <si>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</si>
  <si>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</si>
  <si>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</si>
  <si>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</si>
  <si>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</si>
  <si>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</si>
  <si>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</si>
  <si>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</si>
  <si>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</si>
  <si>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</si>
  <si>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</si>
  <si>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</si>
  <si>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</si>
  <si>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</si>
  <si>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</si>
  <si>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</si>
  <si>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</si>
  <si>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</si>
  <si>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</si>
  <si>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</si>
  <si>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</si>
  <si>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</si>
  <si>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</si>
  <si>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</si>
  <si>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</si>
  <si>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</si>
  <si>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</si>
  <si>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</si>
  <si>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</si>
  <si>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</si>
  <si>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</si>
  <si>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</si>
  <si>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</si>
  <si>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</si>
  <si>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</si>
  <si>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</si>
  <si>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</si>
  <si>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</si>
  <si>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</si>
  <si>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</si>
  <si>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</si>
  <si>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</si>
  <si>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</si>
  <si>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</si>
  <si>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</si>
  <si>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</si>
  <si>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</si>
  <si>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</si>
  <si>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</si>
  <si>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</si>
  <si>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</si>
  <si>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</si>
  <si>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</si>
  <si>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</si>
  <si>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</si>
  <si>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</si>
  <si>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</si>
  <si>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</si>
  <si>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</si>
  <si>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</si>
  <si>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</si>
  <si>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</si>
  <si>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</si>
  <si>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</si>
  <si>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</si>
  <si>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</si>
  <si>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</si>
  <si>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</si>
  <si>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</si>
  <si>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</si>
  <si>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</si>
  <si>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</si>
  <si>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</si>
  <si>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</si>
  <si>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</si>
  <si>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</si>
  <si>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</si>
  <si>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</si>
  <si>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</si>
  <si>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</si>
  <si>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</si>
  <si>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</si>
  <si>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</si>
  <si>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</si>
  <si>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</si>
  <si>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</si>
  <si>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</si>
  <si>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</si>
  <si>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</si>
  <si>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</si>
  <si>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</si>
  <si>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</si>
  <si>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</si>
  <si>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</si>
  <si>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</si>
  <si>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</si>
  <si>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</si>
  <si>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</si>
  <si>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</si>
  <si>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</si>
  <si>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</si>
  <si>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</si>
  <si>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</si>
  <si>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</si>
  <si>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</si>
  <si>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</si>
  <si>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</si>
  <si>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</si>
  <si>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</si>
  <si>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</si>
  <si>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</si>
  <si>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</si>
  <si>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</si>
  <si>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</si>
  <si>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</si>
  <si>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</si>
  <si>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</si>
  <si>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</si>
  <si>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</si>
  <si>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</si>
  <si>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</si>
  <si>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</si>
  <si>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</si>
  <si>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</si>
  <si>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</si>
  <si>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</si>
  <si>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</si>
  <si>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</si>
  <si>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</si>
  <si>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</si>
  <si>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</si>
  <si>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</si>
  <si>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</si>
  <si>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</si>
  <si>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</si>
  <si>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</si>
  <si>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</si>
  <si>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</si>
  <si>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</si>
  <si>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</si>
  <si>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</si>
  <si>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</si>
  <si>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</si>
  <si>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</si>
  <si>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</si>
  <si>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</si>
  <si>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</si>
  <si>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</si>
  <si>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</si>
  <si>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</si>
  <si>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</si>
  <si>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</si>
  <si>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</si>
  <si>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</si>
  <si>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</si>
  <si>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</si>
  <si>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</si>
  <si>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</si>
  <si>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</si>
  <si>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</si>
  <si>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</si>
  <si>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</si>
  <si>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</si>
  <si>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</si>
  <si>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</si>
  <si>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</si>
  <si>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</si>
  <si>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</si>
  <si>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</si>
  <si>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</si>
  <si>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</si>
  <si>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</si>
  <si>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</si>
  <si>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</si>
  <si>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</si>
  <si>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</si>
  <si>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</si>
  <si>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</si>
  <si>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</si>
  <si>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</si>
  <si>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</si>
  <si>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</si>
  <si>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</si>
  <si>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</si>
  <si>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</si>
  <si>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</si>
  <si>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</si>
  <si>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</si>
  <si>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</si>
  <si>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</si>
  <si>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</si>
  <si>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</si>
  <si>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</si>
  <si>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</si>
  <si>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</si>
  <si>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</si>
  <si>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</si>
  <si>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</si>
  <si>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</si>
  <si>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</si>
  <si>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</si>
  <si>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</si>
  <si>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</si>
  <si>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</si>
  <si>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</si>
  <si>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</si>
  <si>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</si>
  <si>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</si>
  <si>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</si>
  <si>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</si>
  <si>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</si>
  <si>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</si>
  <si>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</si>
  <si>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</si>
  <si>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</si>
  <si>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</si>
  <si>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</si>
  <si>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</si>
  <si>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</si>
  <si>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</si>
  <si>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</si>
  <si>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</si>
  <si>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</si>
  <si>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</si>
  <si>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</si>
  <si>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</si>
  <si>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</si>
  <si>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</si>
  <si>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</si>
  <si>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</si>
  <si>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</si>
  <si>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</si>
  <si>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</si>
  <si>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</si>
  <si>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</si>
  <si>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</si>
  <si>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</si>
  <si>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</si>
  <si>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</si>
  <si>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</si>
  <si>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</si>
  <si>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</si>
  <si>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</si>
  <si>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</si>
  <si>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</si>
  <si>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</si>
  <si>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</si>
  <si>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</si>
  <si>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</si>
  <si>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</si>
  <si>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</si>
  <si>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</si>
  <si>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</si>
  <si>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</si>
  <si>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</si>
  <si>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</si>
  <si>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</si>
  <si>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</si>
  <si>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</si>
  <si>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</si>
  <si>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</si>
  <si>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</si>
  <si>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</si>
  <si>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</si>
  <si>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</si>
  <si>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</si>
  <si>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</si>
  <si>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</si>
  <si>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</si>
  <si>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</si>
  <si>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</si>
  <si>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</si>
  <si>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</si>
  <si>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</si>
  <si>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</si>
  <si>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</si>
  <si>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</si>
  <si>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</si>
  <si>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</si>
  <si>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</si>
  <si>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</si>
  <si>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</si>
  <si>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</si>
  <si>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</si>
  <si>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</si>
  <si>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</si>
  <si>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</si>
  <si>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</si>
  <si>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</si>
  <si>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</si>
  <si>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</si>
  <si>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</si>
  <si>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</si>
  <si>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</si>
  <si>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</si>
  <si>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</si>
  <si>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</si>
  <si>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</si>
  <si>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</si>
  <si>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</si>
  <si>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</si>
  <si>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</si>
  <si>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</si>
  <si>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</si>
  <si>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</si>
  <si>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</si>
  <si>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</si>
  <si>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</si>
  <si>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</si>
  <si>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</si>
  <si>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</si>
  <si>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</si>
  <si>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</si>
  <si>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</si>
  <si>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</si>
  <si>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</si>
  <si>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</si>
  <si>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</si>
  <si>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</si>
  <si>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</si>
  <si>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</si>
  <si>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</si>
  <si>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</si>
  <si>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</si>
  <si>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</si>
  <si>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</si>
  <si>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</si>
  <si>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</si>
  <si>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</si>
  <si>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</si>
  <si>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</si>
  <si>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</si>
  <si>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</si>
  <si>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</si>
  <si>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</si>
  <si>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</si>
  <si>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</si>
  <si>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</si>
  <si>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</si>
  <si>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</si>
  <si>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</si>
  <si>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</si>
  <si>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</si>
  <si>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</si>
  <si>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</si>
  <si>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</si>
  <si>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</si>
  <si>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</si>
  <si>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</si>
  <si>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</si>
  <si>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</si>
  <si>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</si>
  <si>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</si>
  <si>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</si>
  <si>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</si>
  <si>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</si>
  <si>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</si>
  <si>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</si>
  <si>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</si>
  <si>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</si>
  <si>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</si>
  <si>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</si>
  <si>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</si>
  <si>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</si>
  <si>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</si>
  <si>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</si>
  <si>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</si>
  <si>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</si>
  <si>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</si>
  <si>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</si>
  <si>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</si>
  <si>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</si>
  <si>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</si>
  <si>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</si>
  <si>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</si>
  <si>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</si>
  <si>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</si>
  <si>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</si>
  <si>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</si>
  <si>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</si>
  <si>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</si>
  <si>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</si>
  <si>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</si>
  <si>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</si>
  <si>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</si>
  <si>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</si>
  <si>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</si>
  <si>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</si>
  <si>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</si>
  <si>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</si>
  <si>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</si>
  <si>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</si>
  <si>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</si>
  <si>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</si>
  <si>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</si>
  <si>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</si>
  <si>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</si>
  <si>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</si>
  <si>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</si>
  <si>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</si>
  <si>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</si>
  <si>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</si>
  <si>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</si>
  <si>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</si>
  <si>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</si>
  <si>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</si>
  <si>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</si>
  <si>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</si>
  <si>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</si>
  <si>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</si>
  <si>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</si>
  <si>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</si>
  <si>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</si>
  <si>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</si>
  <si>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</si>
  <si>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</si>
  <si>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</si>
  <si>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</si>
  <si>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</si>
  <si>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</si>
  <si>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</si>
  <si>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</si>
  <si>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</si>
  <si>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</si>
  <si>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</si>
  <si>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</si>
  <si>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</si>
  <si>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</si>
  <si>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</si>
  <si>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</si>
  <si>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</si>
  <si>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</si>
  <si>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</si>
  <si>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</si>
  <si>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</si>
  <si>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</si>
  <si>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</si>
  <si>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</si>
  <si>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</si>
  <si>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</si>
  <si>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</si>
  <si>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</si>
  <si>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</si>
  <si>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</si>
  <si>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</si>
  <si>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</si>
  <si>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</si>
  <si>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</si>
  <si>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</si>
  <si>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</si>
  <si>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</si>
  <si>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</si>
  <si>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</si>
  <si>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</si>
  <si>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</si>
  <si>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</si>
  <si>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</si>
  <si>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</si>
  <si>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</si>
  <si>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</si>
  <si>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</si>
  <si>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</si>
  <si>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</si>
  <si>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</si>
  <si>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</si>
  <si>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</si>
  <si>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</si>
  <si>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</si>
  <si>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</si>
  <si>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</si>
  <si>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</si>
  <si>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</si>
  <si>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</si>
  <si>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</si>
  <si>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</si>
  <si>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</si>
  <si>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</si>
  <si>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</si>
  <si>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</si>
  <si>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</si>
  <si>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</si>
  <si>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</si>
  <si>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</si>
  <si>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</si>
  <si>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</si>
  <si>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</si>
  <si>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</si>
  <si>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</si>
  <si>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</si>
  <si>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</si>
  <si>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</si>
  <si>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</si>
  <si>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</si>
  <si>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</si>
  <si>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</si>
  <si>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</si>
  <si>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</si>
  <si>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</si>
  <si>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</si>
  <si>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</si>
  <si>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</si>
  <si>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</si>
  <si>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</si>
  <si>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</si>
  <si>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</si>
  <si>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</si>
  <si>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</si>
  <si>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</si>
  <si>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</si>
  <si>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</si>
  <si>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</si>
  <si>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</si>
  <si>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</si>
  <si>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</si>
  <si>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</si>
  <si>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</si>
  <si>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</si>
  <si>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</si>
  <si>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</si>
  <si>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</si>
  <si>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</si>
  <si>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</si>
  <si>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</si>
  <si>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</si>
  <si>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</si>
  <si>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</si>
  <si>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</si>
  <si>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</si>
  <si>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</si>
  <si>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</si>
  <si>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</si>
  <si>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</si>
  <si>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</si>
  <si>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</si>
  <si>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</si>
  <si>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</si>
  <si>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</si>
  <si>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</si>
  <si>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</si>
  <si>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</si>
  <si>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</si>
  <si>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</si>
  <si>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</si>
  <si>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</si>
  <si>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</si>
  <si>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</si>
  <si>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</si>
  <si>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</si>
  <si>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</si>
  <si>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</si>
  <si>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</si>
  <si>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</si>
  <si>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</si>
  <si>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</si>
  <si>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</si>
  <si>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</si>
  <si>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</si>
  <si>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</si>
  <si>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</si>
  <si>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</si>
  <si>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</si>
  <si>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</si>
  <si>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</si>
  <si>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</si>
  <si>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</si>
  <si>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</si>
  <si>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</si>
  <si>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</si>
  <si>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</si>
  <si>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</si>
  <si>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</si>
  <si>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</si>
  <si>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</si>
  <si>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</si>
  <si>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</si>
  <si>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</si>
  <si>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</si>
  <si>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</si>
  <si>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</si>
  <si>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</si>
  <si>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</si>
  <si>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</si>
  <si>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</si>
  <si>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</si>
  <si>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</si>
  <si>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</si>
  <si>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</si>
  <si>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</si>
  <si>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</si>
  <si>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</si>
  <si>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</si>
  <si>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</si>
  <si>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</si>
  <si>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</si>
  <si>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</si>
  <si>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</si>
  <si>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</si>
  <si>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</si>
  <si>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</si>
  <si>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</si>
  <si>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</si>
  <si>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</si>
  <si>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</si>
  <si>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</si>
  <si>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</si>
  <si>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</si>
  <si>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</si>
  <si>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</si>
  <si>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</si>
  <si>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</si>
  <si>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</si>
  <si>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</si>
  <si>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</si>
  <si>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</si>
  <si>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</si>
  <si>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</si>
  <si>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</si>
  <si>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</si>
  <si>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</si>
  <si>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</si>
  <si>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</si>
  <si>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</si>
  <si>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</si>
  <si>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</si>
  <si>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</si>
  <si>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</si>
  <si>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</si>
  <si>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</si>
  <si>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</si>
  <si>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</si>
  <si>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</si>
  <si>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</si>
  <si>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</si>
  <si>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</si>
  <si>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</si>
  <si>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</si>
  <si>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</si>
  <si>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</si>
  <si>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</si>
  <si>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</si>
  <si>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</si>
  <si>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</si>
  <si>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</si>
  <si>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</si>
  <si>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</si>
  <si>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</si>
  <si>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</si>
  <si>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</si>
  <si>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</si>
  <si>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</si>
  <si>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</si>
  <si>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</si>
  <si>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</si>
  <si>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</si>
  <si>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</si>
  <si>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</si>
  <si>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</si>
  <si>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</si>
  <si>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</si>
  <si>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</si>
  <si>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</si>
  <si>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</si>
  <si>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</si>
  <si>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</si>
  <si>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</si>
  <si>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</si>
  <si>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</si>
  <si>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</si>
  <si>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</si>
  <si>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</si>
  <si>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</si>
  <si>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</si>
  <si>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</si>
  <si>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</si>
  <si>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</si>
  <si>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</si>
  <si>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</si>
  <si>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</si>
  <si>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</si>
  <si>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</si>
  <si>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</si>
  <si>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</si>
  <si>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</si>
  <si>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</si>
  <si>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</si>
  <si>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</si>
  <si>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</si>
  <si>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</si>
  <si>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</si>
  <si>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</si>
  <si>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</si>
  <si>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</si>
  <si>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</si>
  <si>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</si>
  <si>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</si>
  <si>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</si>
  <si>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</si>
  <si>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</si>
  <si>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</si>
  <si>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</si>
  <si>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</si>
  <si>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</si>
  <si>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</si>
  <si>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</si>
  <si>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</si>
  <si>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</si>
  <si>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</si>
  <si>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</si>
  <si>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</si>
  <si>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</si>
  <si>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</si>
  <si>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</si>
  <si>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</si>
  <si>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</si>
  <si>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</si>
  <si>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</si>
  <si>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</si>
  <si>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</si>
  <si>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</si>
  <si>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</si>
  <si>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</si>
  <si>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</si>
  <si>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</si>
  <si>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</si>
  <si>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</si>
  <si>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</si>
  <si>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</si>
  <si>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</si>
  <si>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</si>
  <si>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</si>
  <si>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</si>
  <si>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</si>
  <si>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</si>
  <si>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</si>
  <si>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</si>
  <si>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</si>
  <si>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</si>
  <si>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</si>
  <si>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</si>
  <si>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</si>
  <si>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</si>
  <si>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</si>
  <si>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</si>
  <si>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</si>
  <si>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</si>
  <si>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</si>
  <si>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</si>
  <si>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</si>
  <si>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</si>
  <si>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</si>
  <si>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</si>
  <si>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</si>
  <si>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</si>
  <si>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</si>
  <si>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</si>
  <si>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</si>
  <si>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</si>
  <si>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</si>
  <si>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</si>
  <si>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</si>
  <si>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</si>
  <si>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</si>
  <si>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</si>
  <si>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</si>
  <si>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</si>
  <si>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</si>
  <si>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</si>
  <si>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</si>
  <si>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</si>
  <si>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</si>
  <si>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</si>
  <si>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</si>
  <si>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</si>
  <si>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</si>
  <si>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</si>
  <si>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</si>
  <si>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</si>
  <si>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</si>
  <si>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</si>
  <si>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</si>
  <si>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</si>
  <si>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</si>
  <si>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</si>
  <si>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</si>
  <si>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</si>
  <si>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</si>
  <si>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</si>
  <si>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</si>
  <si>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</si>
  <si>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</si>
  <si>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</si>
  <si>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</si>
  <si>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</si>
  <si>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</si>
  <si>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</si>
  <si>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</si>
  <si>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</si>
  <si>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</si>
  <si>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</si>
  <si>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</si>
  <si>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</si>
  <si>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</si>
  <si>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</si>
  <si>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</si>
  <si>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</si>
  <si>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</si>
  <si>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</si>
  <si>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</si>
  <si>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</si>
  <si>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</si>
  <si>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</si>
  <si>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</si>
  <si>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</si>
  <si>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</si>
  <si>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</si>
  <si>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</si>
  <si>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</si>
  <si>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</si>
  <si>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</si>
  <si>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</si>
  <si>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</si>
  <si>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</si>
  <si>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</si>
  <si>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</si>
  <si>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</si>
  <si>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</si>
  <si>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</si>
  <si>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</si>
  <si>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</si>
  <si>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</si>
  <si>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</si>
  <si>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</si>
  <si>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</si>
  <si>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</si>
  <si>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</si>
  <si>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</si>
  <si>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</si>
  <si>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</si>
  <si>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</si>
  <si>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</si>
  <si>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</si>
  <si>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</si>
  <si>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</si>
  <si>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</si>
  <si>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</si>
  <si>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</si>
  <si>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</si>
  <si>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</si>
  <si>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</si>
  <si>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</si>
  <si>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</si>
  <si>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</si>
  <si>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</si>
  <si>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</si>
  <si>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</si>
  <si>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</si>
  <si>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</si>
  <si>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</si>
  <si>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</si>
  <si>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</si>
  <si>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</si>
  <si>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</si>
  <si>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</si>
  <si>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</si>
  <si>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</si>
  <si>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</si>
  <si>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</si>
  <si>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</si>
  <si>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</si>
  <si>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</si>
  <si>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</si>
  <si>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</si>
  <si>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</si>
  <si>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</si>
  <si>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</si>
  <si>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</si>
  <si>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</si>
  <si>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</si>
  <si>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</si>
  <si>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</si>
  <si>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</si>
  <si>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</si>
  <si>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</si>
  <si>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</si>
  <si>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</si>
  <si>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</si>
  <si>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</si>
  <si>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</si>
  <si>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</si>
  <si>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</si>
  <si>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</si>
  <si>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</si>
  <si>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</si>
  <si>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</si>
  <si>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</si>
  <si>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</si>
  <si>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</si>
  <si>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</si>
  <si>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</si>
  <si>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</si>
  <si>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</si>
  <si>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</si>
  <si>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</si>
  <si>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</si>
  <si>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</si>
  <si>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</si>
  <si>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</si>
  <si>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</si>
  <si>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</si>
  <si>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</si>
  <si>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</si>
  <si>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</si>
  <si>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</si>
  <si>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</si>
  <si>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</si>
  <si>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</si>
  <si>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</si>
  <si>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</si>
  <si>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</si>
  <si>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</si>
  <si>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</si>
  <si>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</si>
  <si>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</si>
  <si>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</si>
  <si>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</si>
  <si>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</si>
  <si>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</si>
  <si>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</si>
  <si>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</si>
  <si>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</si>
  <si>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</si>
  <si>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</si>
  <si>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</si>
  <si>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</si>
  <si>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</si>
  <si>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</si>
  <si>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</si>
  <si>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</si>
  <si>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</si>
  <si>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</si>
  <si>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</si>
  <si>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</si>
  <si>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</si>
  <si>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</si>
  <si>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</si>
  <si>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</si>
  <si>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</si>
  <si>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</si>
  <si>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</si>
  <si>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</si>
  <si>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</si>
  <si>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</si>
  <si>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</si>
  <si>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</si>
  <si>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</si>
  <si>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</si>
  <si>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</si>
  <si>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</si>
  <si>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</si>
  <si>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</si>
  <si>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</si>
  <si>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</si>
  <si>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</si>
  <si>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</si>
  <si>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</si>
  <si>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</si>
  <si>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</si>
  <si>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</si>
  <si>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</si>
  <si>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</si>
  <si>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</si>
  <si>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</si>
  <si>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</si>
  <si>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</si>
  <si>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</si>
  <si>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</si>
  <si>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</si>
  <si>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</si>
  <si>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</si>
  <si>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</si>
  <si>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</si>
  <si>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</si>
  <si>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</si>
  <si>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</si>
  <si>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</si>
  <si>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</si>
  <si>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</si>
  <si>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</si>
  <si>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</si>
  <si>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</si>
  <si>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</si>
  <si>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</si>
  <si>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</si>
  <si>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</si>
  <si>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</si>
  <si>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</si>
  <si>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</si>
  <si>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</si>
  <si>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</si>
  <si>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</si>
  <si>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</si>
  <si>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</si>
  <si>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</si>
  <si>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</si>
  <si>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</si>
  <si>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</si>
  <si>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</si>
  <si>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</si>
  <si>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</si>
  <si>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</si>
  <si>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</si>
  <si>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</si>
  <si>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</si>
  <si>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</si>
  <si>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</si>
  <si>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</si>
  <si>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</si>
  <si>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</si>
  <si>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</si>
  <si>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</si>
  <si>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</si>
  <si>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</si>
  <si>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</si>
  <si>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</si>
  <si>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</si>
  <si>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</si>
  <si>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</si>
  <si>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</si>
  <si>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</si>
  <si>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</si>
  <si>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</si>
  <si>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</si>
  <si>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</si>
  <si>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</si>
  <si>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</si>
  <si>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</si>
  <si>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</si>
  <si>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</si>
  <si>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</si>
  <si>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</si>
  <si>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</si>
  <si>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</si>
  <si>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</si>
  <si>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</si>
  <si>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</si>
  <si>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</si>
  <si>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</si>
  <si>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</si>
  <si>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</si>
  <si>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</si>
  <si>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</si>
  <si>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</si>
  <si>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</si>
  <si>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</si>
  <si>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</si>
  <si>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</si>
  <si>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</si>
  <si>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</si>
  <si>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</si>
  <si>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</si>
  <si>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</si>
  <si>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</si>
  <si>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</si>
  <si>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</si>
  <si>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</si>
  <si>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</si>
  <si>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</si>
  <si>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</si>
  <si>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</si>
  <si>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</si>
  <si>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</si>
  <si>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</si>
  <si>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</si>
  <si>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</si>
  <si>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</si>
  <si>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</si>
  <si>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</si>
  <si>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</si>
  <si>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</si>
  <si>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</si>
  <si>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</si>
  <si>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</si>
  <si>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</si>
  <si>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</si>
  <si>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</si>
  <si>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</si>
  <si>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</si>
  <si>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</si>
  <si>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</si>
  <si>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</si>
  <si>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</si>
  <si>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</si>
  <si>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</si>
  <si>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</si>
  <si>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</si>
  <si>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</si>
  <si>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</si>
  <si>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</si>
  <si>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</si>
  <si>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</si>
  <si>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</si>
  <si>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</si>
  <si>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</si>
  <si>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</si>
  <si>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</si>
  <si>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</si>
  <si>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</si>
  <si>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</si>
  <si>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</si>
  <si>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</si>
  <si>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</si>
  <si>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</si>
  <si>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</si>
  <si>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</si>
  <si>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</si>
  <si>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</si>
  <si>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</si>
  <si>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</si>
  <si>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</si>
  <si>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</si>
  <si>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</si>
  <si>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</si>
  <si>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</si>
  <si>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</si>
  <si>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</si>
  <si>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</si>
  <si>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</si>
  <si>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</si>
  <si>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</si>
  <si>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</si>
  <si>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</si>
  <si>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</si>
  <si>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</si>
  <si>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</si>
  <si>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</si>
  <si>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</si>
  <si>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</si>
  <si>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</si>
  <si>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</si>
  <si>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</si>
  <si>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</si>
  <si>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</si>
  <si>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</si>
  <si>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</si>
  <si>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</si>
  <si>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</si>
  <si>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</si>
  <si>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</si>
  <si>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</si>
  <si>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</si>
  <si>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</si>
  <si>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</si>
  <si>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</si>
  <si>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</si>
  <si>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</si>
  <si>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</si>
  <si>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</si>
  <si>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</si>
  <si>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</si>
  <si>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</si>
  <si>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</si>
  <si>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</si>
  <si>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</si>
  <si>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</si>
  <si>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</si>
  <si>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</si>
  <si>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</si>
  <si>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</si>
  <si>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</si>
  <si>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</si>
  <si>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</si>
  <si>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</si>
  <si>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</si>
  <si>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</si>
  <si>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</si>
  <si>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</si>
  <si>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</si>
  <si>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</si>
  <si>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</si>
  <si>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</si>
  <si>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</si>
  <si>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</si>
  <si>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</si>
  <si>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</si>
  <si>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</si>
  <si>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</si>
  <si>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</si>
  <si>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</si>
  <si>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</si>
  <si>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</si>
  <si>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</si>
  <si>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</si>
  <si>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</si>
  <si>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</si>
  <si>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</si>
  <si>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</si>
  <si>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</si>
  <si>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</si>
  <si>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</si>
  <si>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</si>
  <si>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</si>
  <si>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</si>
  <si>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</si>
  <si>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</si>
  <si>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</si>
  <si>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</si>
  <si>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</si>
  <si>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</si>
  <si>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</si>
  <si>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</si>
  <si>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</si>
  <si>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</si>
  <si>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</si>
  <si>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</si>
  <si>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</si>
  <si>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</si>
  <si>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</si>
  <si>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</si>
  <si>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</si>
  <si>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</si>
  <si>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</si>
  <si>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</si>
  <si>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</si>
  <si>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</si>
  <si>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</si>
  <si>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</si>
  <si>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</si>
  <si>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</si>
  <si>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</si>
  <si>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</si>
  <si>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</si>
  <si>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</si>
  <si>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</si>
  <si>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</si>
  <si>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</si>
  <si>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</si>
  <si>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</si>
  <si>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</si>
  <si>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</si>
  <si>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</si>
  <si>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</si>
  <si>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</si>
  <si>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</si>
  <si>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</si>
  <si>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</si>
  <si>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</si>
  <si>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</si>
  <si>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</si>
  <si>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</si>
  <si>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</si>
  <si>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</si>
  <si>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</si>
  <si>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</si>
  <si>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</si>
  <si>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</si>
  <si>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</si>
  <si>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</si>
  <si>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</si>
  <si>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</si>
  <si>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</si>
  <si>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</si>
  <si>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</si>
  <si>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</si>
  <si>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</si>
  <si>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</si>
  <si>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</si>
  <si>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</si>
  <si>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</si>
  <si>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</si>
  <si>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</si>
  <si>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</si>
  <si>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</si>
  <si>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</si>
  <si>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</si>
  <si>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</si>
  <si>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</si>
  <si>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</si>
  <si>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</si>
  <si>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</si>
  <si>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</si>
  <si>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</si>
  <si>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</si>
  <si>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</si>
  <si>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</si>
  <si>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</si>
  <si>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</si>
  <si>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</si>
  <si>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</si>
  <si>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</si>
  <si>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</si>
  <si>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</si>
  <si>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</si>
  <si>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</si>
  <si>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</si>
  <si>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</si>
  <si>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</si>
  <si>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</si>
  <si>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</si>
  <si>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</si>
  <si>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</si>
  <si>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</si>
  <si>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</si>
  <si>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</si>
  <si>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</si>
  <si>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</si>
  <si>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</si>
  <si>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</si>
  <si>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</si>
  <si>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</si>
  <si>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</si>
  <si>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</si>
  <si>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</si>
  <si>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</si>
  <si>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</si>
  <si>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</si>
  <si>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</si>
  <si>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</si>
  <si>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</si>
  <si>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</si>
  <si>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</si>
  <si>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</si>
  <si>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</si>
  <si>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</si>
  <si>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</si>
  <si>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</si>
  <si>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</si>
  <si>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</si>
  <si>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</si>
  <si>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</si>
  <si>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</si>
  <si>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</si>
  <si>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</si>
  <si>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</si>
  <si>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</si>
  <si>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</si>
  <si>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</si>
  <si>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</si>
  <si>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</si>
  <si>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</si>
  <si>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</si>
  <si>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</si>
  <si>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</si>
  <si>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</si>
  <si>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</si>
  <si>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</si>
  <si>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</si>
  <si>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</si>
  <si>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</si>
  <si>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</si>
  <si>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</si>
  <si>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</si>
  <si>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</si>
  <si>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</si>
  <si>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</si>
  <si>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</si>
  <si>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</si>
  <si>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</si>
  <si>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</si>
  <si>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</si>
  <si>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</si>
  <si>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</si>
  <si>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</si>
  <si>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</si>
  <si>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</si>
  <si>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</si>
  <si>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</si>
  <si>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</si>
  <si>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</si>
  <si>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</si>
  <si>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</si>
  <si>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</si>
  <si>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</si>
  <si>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</si>
  <si>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</si>
  <si>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</si>
  <si>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</si>
  <si>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</si>
  <si>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</si>
  <si>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</si>
  <si>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</si>
  <si>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</si>
  <si>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</si>
  <si>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</si>
  <si>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</si>
  <si>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</si>
  <si>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</si>
  <si>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</si>
  <si>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</si>
  <si>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</si>
  <si>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</si>
  <si>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</si>
  <si>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</si>
  <si>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</si>
  <si>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</si>
  <si>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</si>
  <si>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</si>
  <si>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</si>
  <si>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</si>
  <si>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</si>
  <si>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</si>
  <si>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</si>
  <si>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</si>
  <si>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</si>
  <si>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</si>
  <si>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</si>
  <si>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</si>
  <si>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</si>
  <si>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</si>
  <si>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</si>
  <si>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</si>
  <si>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</si>
  <si>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</si>
  <si>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</si>
  <si>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</si>
  <si>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</si>
  <si>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</si>
  <si>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</si>
  <si>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</si>
  <si>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</si>
  <si>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</si>
  <si>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</si>
  <si>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</si>
  <si>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</si>
  <si>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</si>
  <si>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</si>
  <si>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</si>
  <si>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</si>
  <si>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</si>
  <si>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</si>
  <si>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</si>
  <si>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</si>
  <si>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</si>
  <si>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</si>
  <si>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</si>
  <si>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</si>
  <si>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</si>
  <si>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</si>
  <si>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</si>
  <si>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</si>
  <si>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</si>
  <si>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</si>
  <si>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</si>
  <si>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</si>
  <si>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</si>
  <si>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</si>
  <si>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</si>
  <si>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</si>
  <si>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</si>
  <si>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</si>
  <si>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</si>
  <si>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</si>
  <si>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</si>
  <si>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</si>
  <si>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</si>
  <si>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</si>
  <si>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</si>
  <si>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</si>
  <si>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</si>
  <si>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</si>
  <si>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</si>
  <si>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</si>
  <si>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</si>
  <si>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</si>
  <si>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</si>
  <si>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</si>
  <si>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</si>
  <si>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</si>
  <si>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</si>
  <si>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</si>
  <si>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</si>
  <si>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</si>
  <si>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</si>
  <si>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</si>
  <si>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</si>
  <si>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</si>
  <si>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</si>
  <si>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</si>
  <si>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</si>
  <si>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</si>
  <si>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</si>
  <si>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</si>
  <si>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</si>
  <si>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</si>
  <si>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</si>
  <si>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</si>
  <si>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</si>
  <si>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</si>
  <si>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</si>
  <si>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</si>
  <si>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</si>
  <si>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</si>
  <si>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</si>
  <si>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</si>
  <si>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</si>
  <si>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</si>
  <si>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</si>
  <si>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</si>
  <si>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</si>
  <si>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</si>
  <si>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</si>
  <si>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</si>
  <si>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</si>
  <si>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</si>
  <si>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</si>
  <si>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</si>
  <si>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</si>
  <si>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</si>
  <si>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</si>
  <si>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</si>
  <si>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</si>
  <si>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</si>
  <si>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</si>
  <si>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</si>
  <si>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</si>
  <si>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</si>
  <si>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</si>
  <si>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</si>
  <si>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</si>
  <si>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</si>
  <si>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</si>
  <si>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</si>
  <si>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</si>
  <si>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</si>
  <si>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</si>
  <si>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</si>
  <si>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</si>
  <si>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</si>
  <si>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</si>
  <si>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</si>
  <si>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</si>
  <si>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</si>
  <si>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</si>
  <si>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</si>
  <si>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</si>
  <si>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</si>
  <si>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</si>
  <si>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</si>
  <si>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</si>
  <si>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</si>
  <si>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</si>
  <si>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</si>
  <si>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</si>
  <si>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</si>
  <si>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</si>
  <si>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</si>
  <si>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</si>
  <si>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</si>
  <si>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</si>
  <si>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</si>
  <si>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</si>
  <si>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</si>
  <si>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</si>
  <si>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</si>
  <si>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</si>
  <si>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</si>
  <si>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</si>
  <si>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</si>
  <si>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</si>
  <si>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</si>
  <si>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</si>
  <si>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</si>
  <si>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</si>
  <si>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</si>
  <si>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</si>
  <si>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</si>
  <si>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</si>
  <si>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</si>
  <si>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</si>
  <si>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</si>
  <si>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</si>
  <si>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</si>
  <si>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</si>
  <si>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</si>
  <si>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</si>
  <si>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</si>
  <si>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</si>
  <si>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</si>
  <si>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</si>
  <si>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</si>
  <si>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</si>
  <si>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</si>
  <si>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</si>
  <si>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</si>
  <si>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</si>
  <si>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</si>
  <si>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</si>
  <si>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</si>
  <si>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</si>
  <si>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</si>
  <si>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</si>
  <si>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</si>
  <si>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</si>
  <si>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</si>
  <si>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</si>
  <si>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</si>
  <si>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</si>
  <si>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</si>
  <si>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</si>
  <si>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</si>
  <si>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</si>
  <si>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</si>
  <si>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</si>
  <si>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</si>
  <si>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</si>
  <si>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</si>
  <si>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</si>
  <si>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</si>
  <si>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</si>
  <si>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</si>
  <si>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</si>
  <si>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</si>
  <si>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</si>
  <si>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</si>
  <si>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</si>
  <si>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</si>
  <si>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</si>
  <si>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</si>
  <si>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</si>
  <si>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</si>
  <si>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</si>
  <si>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</si>
  <si>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</si>
  <si>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</si>
  <si>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</si>
  <si>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</si>
  <si>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</si>
  <si>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</si>
  <si>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</si>
  <si>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</si>
  <si>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</si>
  <si>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</si>
  <si>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</si>
  <si>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</si>
  <si>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</si>
  <si>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</si>
  <si>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</si>
  <si>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</si>
  <si>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</si>
  <si>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</si>
  <si>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</si>
  <si>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</si>
  <si>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</si>
  <si>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</si>
  <si>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</si>
  <si>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</si>
  <si>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</si>
  <si>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</si>
  <si>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</si>
  <si>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</si>
  <si>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</si>
  <si>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</si>
  <si>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</si>
  <si>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</si>
  <si>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</si>
  <si>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</si>
  <si>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</si>
  <si>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</si>
  <si>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</si>
  <si>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</si>
  <si>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</si>
  <si>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</si>
  <si>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</si>
  <si>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</si>
  <si>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</si>
  <si>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</si>
  <si>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</si>
  <si>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</si>
  <si>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</si>
  <si>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</si>
  <si>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</si>
  <si>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</si>
  <si>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</si>
  <si>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</si>
  <si>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</si>
  <si>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</si>
  <si>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</si>
  <si>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</si>
  <si>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</si>
  <si>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</si>
  <si>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</si>
  <si>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</si>
  <si>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</si>
  <si>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</si>
  <si>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</si>
  <si>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</si>
  <si>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</si>
  <si>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</si>
  <si>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</si>
  <si>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</si>
  <si>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</si>
  <si>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</si>
  <si>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</si>
  <si>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</si>
  <si>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</si>
  <si>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</si>
  <si>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</si>
  <si>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</si>
  <si>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</si>
  <si>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</si>
  <si>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</si>
  <si>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</si>
  <si>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</si>
  <si>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</si>
  <si>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</si>
  <si>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</si>
  <si>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</si>
  <si>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</si>
  <si>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</si>
  <si>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</si>
  <si>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</si>
  <si>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</si>
  <si>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</si>
  <si>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</si>
  <si>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</si>
  <si>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</si>
  <si>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</si>
  <si>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</si>
  <si>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</si>
  <si>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</si>
  <si>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</si>
  <si>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</si>
  <si>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</si>
  <si>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</si>
  <si>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</si>
  <si>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</si>
  <si>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</si>
  <si>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</si>
  <si>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</si>
  <si>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</si>
  <si>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</si>
  <si>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</si>
  <si>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</si>
  <si>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</si>
  <si>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</si>
  <si>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</si>
  <si>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</si>
  <si>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</si>
  <si>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</si>
  <si>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</si>
  <si>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</si>
  <si>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</si>
  <si>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</si>
  <si>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</si>
  <si>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</si>
  <si>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</si>
  <si>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</si>
  <si>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</si>
  <si>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</si>
  <si>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</si>
  <si>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</si>
  <si>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</si>
  <si>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</si>
  <si>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</si>
  <si>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</si>
  <si>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</si>
  <si>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</si>
  <si>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</si>
  <si>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</si>
  <si>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</si>
  <si>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</si>
  <si>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</si>
  <si>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</si>
  <si>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</si>
  <si>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</si>
  <si>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</si>
  <si>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</si>
  <si>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</si>
  <si>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</si>
  <si>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</si>
  <si>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</si>
  <si>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</si>
  <si>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</si>
  <si>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</si>
  <si>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</si>
  <si>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</si>
  <si>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</si>
  <si>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</si>
  <si>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</si>
  <si>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</si>
  <si>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</si>
  <si>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</si>
  <si>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</si>
  <si>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</si>
  <si>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</si>
  <si>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</si>
  <si>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</si>
  <si>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</si>
  <si>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</si>
  <si>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</si>
  <si>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</si>
  <si>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</si>
  <si>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</si>
  <si>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</si>
  <si>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</si>
  <si>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</si>
  <si>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</si>
  <si>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</si>
  <si>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</si>
  <si>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</si>
  <si>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</si>
  <si>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</si>
  <si>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</si>
  <si>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</si>
  <si>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</si>
  <si>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</si>
  <si>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</si>
  <si>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</si>
  <si>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</si>
  <si>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</si>
  <si>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</si>
  <si>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</si>
  <si>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</si>
  <si>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</si>
  <si>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</si>
  <si>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</si>
  <si>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</si>
  <si>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</si>
  <si>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</si>
  <si>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</si>
  <si>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</si>
  <si>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</si>
  <si>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</si>
  <si>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</si>
  <si>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</si>
  <si>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</si>
  <si>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</si>
  <si>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</si>
  <si>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</si>
  <si>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</si>
  <si>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</si>
  <si>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</si>
  <si>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</si>
  <si>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</si>
  <si>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</si>
  <si>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</si>
  <si>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</si>
  <si>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</si>
  <si>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</si>
  <si>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</si>
  <si>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</si>
  <si>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</si>
  <si>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</si>
  <si>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</si>
  <si>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</si>
  <si>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</si>
  <si>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</si>
  <si>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</si>
  <si>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</si>
  <si>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</si>
  <si>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</si>
  <si>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</si>
  <si>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</si>
  <si>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</si>
  <si>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</si>
  <si>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</si>
  <si>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</si>
  <si>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</si>
  <si>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</si>
  <si>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</si>
  <si>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</si>
  <si>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</si>
  <si>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</si>
  <si>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</si>
  <si>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</si>
  <si>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</si>
  <si>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</si>
  <si>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</si>
  <si>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</si>
  <si>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</si>
  <si>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</si>
  <si>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</si>
  <si>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</si>
  <si>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</si>
  <si>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</si>
  <si>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</si>
  <si>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</si>
  <si>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</si>
  <si>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</si>
  <si>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</si>
  <si>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</si>
  <si>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</si>
  <si>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</si>
  <si>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</si>
  <si>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</si>
  <si>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</si>
  <si>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</si>
  <si>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</si>
  <si>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</si>
  <si>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</si>
  <si>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</si>
  <si>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</si>
  <si>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</si>
  <si>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</si>
  <si>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</si>
  <si>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</si>
  <si>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</si>
  <si>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</si>
  <si>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</si>
  <si>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</si>
  <si>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</si>
  <si>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</si>
  <si>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</si>
  <si>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</si>
  <si>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</si>
  <si>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</si>
  <si>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</si>
  <si>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</si>
  <si>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</si>
  <si>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</si>
  <si>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</si>
  <si>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</si>
  <si>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</si>
  <si>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</si>
  <si>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</si>
  <si>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</si>
  <si>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</si>
  <si>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</si>
  <si>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</si>
  <si>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</si>
  <si>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</si>
  <si>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</si>
  <si>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</si>
  <si>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</si>
  <si>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</si>
  <si>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</si>
  <si>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</si>
  <si>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</si>
  <si>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</si>
  <si>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</si>
  <si>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</si>
  <si>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</si>
  <si>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</si>
  <si>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</si>
  <si>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</si>
  <si>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</si>
  <si>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</si>
  <si>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</si>
  <si>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</si>
  <si>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</si>
  <si>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</si>
  <si>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</si>
  <si>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</si>
  <si>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</si>
  <si>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</si>
  <si>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</si>
  <si>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</si>
  <si>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</si>
  <si>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</si>
  <si>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</si>
  <si>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</si>
  <si>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</si>
  <si>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</si>
  <si>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</si>
  <si>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</si>
  <si>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</si>
  <si>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</si>
  <si>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</si>
  <si>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</si>
  <si>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</si>
  <si>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</si>
  <si>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</si>
  <si>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</si>
  <si>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</si>
  <si>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</si>
  <si>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</si>
  <si>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</si>
  <si>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</si>
  <si>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</si>
  <si>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</si>
  <si>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</si>
  <si>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</si>
  <si>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</si>
  <si>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</si>
  <si>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</si>
  <si>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</si>
  <si>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</si>
  <si>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</si>
  <si>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</si>
  <si>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</si>
  <si>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</si>
  <si>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</si>
  <si>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</si>
  <si>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</si>
  <si>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</si>
  <si>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</si>
  <si>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</si>
  <si>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</si>
  <si>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</si>
  <si>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</si>
  <si>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</si>
  <si>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</si>
  <si>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</si>
  <si>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</si>
  <si>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</si>
  <si>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</si>
  <si>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</si>
  <si>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</si>
  <si>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</si>
  <si>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</si>
  <si>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</si>
  <si>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</si>
  <si>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</si>
  <si>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</si>
  <si>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</si>
  <si>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</si>
  <si>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</si>
  <si>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</si>
  <si>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</si>
  <si>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</si>
  <si>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</si>
  <si>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</si>
  <si>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</si>
  <si>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</si>
  <si>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</si>
  <si>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</si>
  <si>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</si>
  <si>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</si>
  <si>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</si>
  <si>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</si>
  <si>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</si>
  <si>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</si>
  <si>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</si>
  <si>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</si>
  <si>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</si>
  <si>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</si>
  <si>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</si>
  <si>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</si>
  <si>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</si>
  <si>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</si>
  <si>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</si>
  <si>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</si>
  <si>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</si>
  <si>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</si>
  <si>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</si>
  <si>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</si>
  <si>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</si>
  <si>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</si>
  <si>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</si>
  <si>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</si>
  <si>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</si>
  <si>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</si>
  <si>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</si>
  <si>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</si>
  <si>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</si>
  <si>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</si>
  <si>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</si>
  <si>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</si>
  <si>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</si>
  <si>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</si>
  <si>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</si>
  <si>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</si>
  <si>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</si>
  <si>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</si>
  <si>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</si>
  <si>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</si>
  <si>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</si>
  <si>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</si>
  <si>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</si>
  <si>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</si>
  <si>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</si>
  <si>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</si>
  <si>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</si>
  <si>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</si>
  <si>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</si>
  <si>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</si>
  <si>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</si>
  <si>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</si>
  <si>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</si>
  <si>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</si>
  <si>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</si>
  <si>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</si>
  <si>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</si>
  <si>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</si>
  <si>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</si>
  <si>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</si>
  <si>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</si>
  <si>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</si>
  <si>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</si>
  <si>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</si>
  <si>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</si>
  <si>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</si>
  <si>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</si>
  <si>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</si>
  <si>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</si>
  <si>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</si>
  <si>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</si>
  <si>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</si>
  <si>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</si>
  <si>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</si>
  <si>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</si>
  <si>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</si>
  <si>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</si>
  <si>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</si>
  <si>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</si>
  <si>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</si>
  <si>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</si>
  <si>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</si>
  <si>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</si>
  <si>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</si>
  <si>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</si>
  <si>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</si>
  <si>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</si>
  <si>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</si>
  <si>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</si>
  <si>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</si>
  <si>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</si>
  <si>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</si>
  <si>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</si>
  <si>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</si>
  <si>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</si>
  <si>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</si>
  <si>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</si>
  <si>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</si>
  <si>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</si>
  <si>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</si>
  <si>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</si>
  <si>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</si>
  <si>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</si>
  <si>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</si>
  <si>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</si>
  <si>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</si>
  <si>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</si>
  <si>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</si>
  <si>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</si>
  <si>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</si>
  <si>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</si>
  <si>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</si>
  <si>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</si>
  <si>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</si>
  <si>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</si>
  <si>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</si>
  <si>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</si>
  <si>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</si>
  <si>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</si>
  <si>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</si>
  <si>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</si>
  <si>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</si>
  <si>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</si>
  <si>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</si>
  <si>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</si>
  <si>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</si>
  <si>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</si>
  <si>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</si>
  <si>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</si>
  <si>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</si>
  <si>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</si>
  <si>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</si>
  <si>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</si>
  <si>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</si>
  <si>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</si>
  <si>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</si>
  <si>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</si>
  <si>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</si>
  <si>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</si>
  <si>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</si>
  <si>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</si>
  <si>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</si>
  <si>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</si>
  <si>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</si>
  <si>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</si>
  <si>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</si>
  <si>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</si>
  <si>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</si>
  <si>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</si>
  <si>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</si>
  <si>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</si>
  <si>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</si>
  <si>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</si>
  <si>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</si>
  <si>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</si>
  <si>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</si>
  <si>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</si>
  <si>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</si>
  <si>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</si>
  <si>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</si>
  <si>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</si>
  <si>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</si>
  <si>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</si>
  <si>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</si>
  <si>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</si>
  <si>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</si>
  <si>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</si>
  <si>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</si>
  <si>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</si>
  <si>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</si>
  <si>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</si>
  <si>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</si>
  <si>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</si>
  <si>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</si>
  <si>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</si>
  <si>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</si>
  <si>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</si>
  <si>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</si>
  <si>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</si>
  <si>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</si>
  <si>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</si>
  <si>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</si>
  <si>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</si>
  <si>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</si>
  <si>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</si>
  <si>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</si>
  <si>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</si>
  <si>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</si>
  <si>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</si>
  <si>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</si>
  <si>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</si>
  <si>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</si>
  <si>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</si>
  <si>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</si>
  <si>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</si>
  <si>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</si>
  <si>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</si>
  <si>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</si>
  <si>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</si>
  <si>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</si>
  <si>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</si>
  <si>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</si>
  <si>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</si>
  <si>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</si>
  <si>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</si>
  <si>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</si>
  <si>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</si>
  <si>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</si>
  <si>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</si>
  <si>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</si>
  <si>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</si>
  <si>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</si>
  <si>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</si>
  <si>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</si>
  <si>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</si>
  <si>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</si>
  <si>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</si>
  <si>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</si>
  <si>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</si>
  <si>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</si>
  <si>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</si>
  <si>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</si>
  <si>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</si>
  <si>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</si>
  <si>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</si>
  <si>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</si>
  <si>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</si>
  <si>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</si>
  <si>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</si>
  <si>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</si>
  <si>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</si>
  <si>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</si>
  <si>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</si>
  <si>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</si>
  <si>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</si>
  <si>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</si>
  <si>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</si>
  <si>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</si>
  <si>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</si>
  <si>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</si>
  <si>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</si>
  <si>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</si>
  <si>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</si>
  <si>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</si>
  <si>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</si>
  <si>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</si>
  <si>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</si>
  <si>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</si>
  <si>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</si>
  <si>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</si>
  <si>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</si>
  <si>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</si>
  <si>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</si>
  <si>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</si>
  <si>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</si>
  <si>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</si>
  <si>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</si>
  <si>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</si>
  <si>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</si>
  <si>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</si>
  <si>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</si>
  <si>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</si>
  <si>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</si>
  <si>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</si>
  <si>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</si>
  <si>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</si>
  <si>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</si>
  <si>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</si>
  <si>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</si>
  <si>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</si>
  <si>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</si>
  <si>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</si>
  <si>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</si>
  <si>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</si>
  <si>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</si>
  <si>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</si>
  <si>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</si>
  <si>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</si>
  <si>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</si>
  <si>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</si>
  <si>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</si>
  <si>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</si>
  <si>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</si>
  <si>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</si>
  <si>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</si>
  <si>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</si>
  <si>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</si>
  <si>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</si>
  <si>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</si>
  <si>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</si>
  <si>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</si>
  <si>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</si>
  <si>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</si>
  <si>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</si>
  <si>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</si>
  <si>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</si>
  <si>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</si>
  <si>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</si>
  <si>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</si>
  <si>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</si>
  <si>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</si>
  <si>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</si>
  <si>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</si>
  <si>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</si>
  <si>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</si>
  <si>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</si>
  <si>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</si>
  <si>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</si>
  <si>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</si>
  <si>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</si>
  <si>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</si>
  <si>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</si>
  <si>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</si>
  <si>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</si>
  <si>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</si>
  <si>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</si>
  <si>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</si>
  <si>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</si>
  <si>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</si>
  <si>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</si>
  <si>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</si>
  <si>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</si>
  <si>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</si>
  <si>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</si>
  <si>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</si>
  <si>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</si>
  <si>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</si>
  <si>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</si>
  <si>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</si>
  <si>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</si>
  <si>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</si>
  <si>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</si>
  <si>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</si>
  <si>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</si>
  <si>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</si>
  <si>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</si>
  <si>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</si>
  <si>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</si>
  <si>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</si>
  <si>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</si>
  <si>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</si>
  <si>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</si>
  <si>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</si>
  <si>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</si>
  <si>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</si>
  <si>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</si>
  <si>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</si>
  <si>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</si>
  <si>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</si>
  <si>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</si>
  <si>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</si>
  <si>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</si>
  <si>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</si>
  <si>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</si>
  <si>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</si>
  <si>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</si>
  <si>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</si>
  <si>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</si>
  <si>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</si>
  <si>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</si>
  <si>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</si>
  <si>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</si>
  <si>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</si>
  <si>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</si>
  <si>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</si>
  <si>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</si>
  <si>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</si>
  <si>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</si>
  <si>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</si>
  <si>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</si>
  <si>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</si>
  <si>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</si>
  <si>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</si>
  <si>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</si>
  <si>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</si>
  <si>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</si>
  <si>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</si>
  <si>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</si>
  <si>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</si>
  <si>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</si>
  <si>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</si>
  <si>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</si>
  <si>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</si>
  <si>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</si>
  <si>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</si>
  <si>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</si>
  <si>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</si>
  <si>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</si>
  <si>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</si>
  <si>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</si>
  <si>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</si>
  <si>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</si>
  <si>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</si>
  <si>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</si>
  <si>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</si>
  <si>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</si>
  <si>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</si>
  <si>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</si>
  <si>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</si>
  <si>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</si>
  <si>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</si>
  <si>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</si>
  <si>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</si>
  <si>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</si>
  <si>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</si>
  <si>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</si>
  <si>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</si>
  <si>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</si>
  <si>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</si>
  <si>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</si>
  <si>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</si>
  <si>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</si>
  <si>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</si>
  <si>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</si>
  <si>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</si>
  <si>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</si>
  <si>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</si>
  <si>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</si>
  <si>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</si>
  <si>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</si>
  <si>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</si>
  <si>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</si>
  <si>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</si>
  <si>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</si>
  <si>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</si>
  <si>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</si>
  <si>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</si>
  <si>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</si>
  <si>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</si>
  <si>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</si>
  <si>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</si>
  <si>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</si>
  <si>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</si>
  <si>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</si>
  <si>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</si>
  <si>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</si>
  <si>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</si>
  <si>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</si>
  <si>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</si>
  <si>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</si>
  <si>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</si>
  <si>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</si>
  <si>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</si>
  <si>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</si>
  <si>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</si>
  <si>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</si>
  <si>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</si>
  <si>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</si>
  <si>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</si>
  <si>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</si>
  <si>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</si>
  <si>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</si>
  <si>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</si>
  <si>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</si>
  <si>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</si>
  <si>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</si>
  <si>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</si>
  <si>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</si>
  <si>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</si>
  <si>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</si>
  <si>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</si>
  <si>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</si>
  <si>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</si>
  <si>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</si>
  <si>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</si>
  <si>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</si>
  <si>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</si>
  <si>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</si>
  <si>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</si>
  <si>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</si>
  <si>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</si>
  <si>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</si>
  <si>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</si>
  <si>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</si>
  <si>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</si>
  <si>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</si>
  <si>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</si>
  <si>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</si>
  <si>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</si>
  <si>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</si>
  <si>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</si>
  <si>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</si>
  <si>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</si>
  <si>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</si>
  <si>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</si>
  <si>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</si>
  <si>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</si>
  <si>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</si>
  <si>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</si>
  <si>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</si>
  <si>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</si>
  <si>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</si>
  <si>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</si>
  <si>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</si>
  <si>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</si>
  <si>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</si>
  <si>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</si>
  <si>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</si>
  <si>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</si>
  <si>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</si>
  <si>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</si>
  <si>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</si>
  <si>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</si>
  <si>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</si>
  <si>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</si>
  <si>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</si>
  <si>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</si>
  <si>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</si>
  <si>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</si>
  <si>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</si>
  <si>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</si>
  <si>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</si>
  <si>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</si>
  <si>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</si>
  <si>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</si>
  <si>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</si>
  <si>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</si>
  <si>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</si>
  <si>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</si>
  <si>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</si>
  <si>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</si>
  <si>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</si>
  <si>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</si>
  <si>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</si>
  <si>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</si>
  <si>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</si>
  <si>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</si>
  <si>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</si>
  <si>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</si>
  <si>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</si>
  <si>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</si>
  <si>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</si>
  <si>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</si>
  <si>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</si>
  <si>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</si>
  <si>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</si>
  <si>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</si>
  <si>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</si>
  <si>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</si>
  <si>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</si>
  <si>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</si>
  <si>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</si>
  <si>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</si>
  <si>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</si>
  <si>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</si>
  <si>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</si>
  <si>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</si>
  <si>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</si>
  <si>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</si>
  <si>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</si>
  <si>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</si>
  <si>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</si>
  <si>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</si>
  <si>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</si>
  <si>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</si>
  <si>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</si>
  <si>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</si>
  <si>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</si>
  <si>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</si>
  <si>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</si>
  <si>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</si>
  <si>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</si>
  <si>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</si>
  <si>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</si>
  <si>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</si>
  <si>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</si>
  <si>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</si>
  <si>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</si>
  <si>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</si>
  <si>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</si>
  <si>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</si>
  <si>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</si>
  <si>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</si>
  <si>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</si>
  <si>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</si>
  <si>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</si>
  <si>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</si>
  <si>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</si>
  <si>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</si>
  <si>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</si>
  <si>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</si>
  <si>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</si>
  <si>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</si>
  <si>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</si>
  <si>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</si>
  <si>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</si>
  <si>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</si>
  <si>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</si>
  <si>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</si>
  <si>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</si>
  <si>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</si>
  <si>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</si>
  <si>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</si>
  <si>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</si>
  <si>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</si>
  <si>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</si>
  <si>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</si>
  <si>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</si>
  <si>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</si>
  <si>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</si>
  <si>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</si>
  <si>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</si>
  <si>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</si>
  <si>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</si>
  <si>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</si>
  <si>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</si>
  <si>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</si>
  <si>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</si>
  <si>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</si>
  <si>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</si>
  <si>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</si>
  <si>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</si>
  <si>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</si>
  <si>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</si>
  <si>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</si>
  <si>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</si>
  <si>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</si>
  <si>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</si>
  <si>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</si>
  <si>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</si>
  <si>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</si>
  <si>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</si>
  <si>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</si>
  <si>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</si>
  <si>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</si>
  <si>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</si>
  <si>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</si>
  <si>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</si>
  <si>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</si>
  <si>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</si>
  <si>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</si>
  <si>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</si>
  <si>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</si>
  <si>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</si>
  <si>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</si>
  <si>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</si>
  <si>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</si>
  <si>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</si>
  <si>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</si>
  <si>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</si>
  <si>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</si>
  <si>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</si>
  <si>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</si>
  <si>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</si>
  <si>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</si>
  <si>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</si>
  <si>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</si>
  <si>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</si>
  <si>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</si>
  <si>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</si>
  <si>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</si>
  <si>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</si>
  <si>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</si>
  <si>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</si>
  <si>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</si>
  <si>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</si>
  <si>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</si>
  <si>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</si>
  <si>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</si>
  <si>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</si>
  <si>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</si>
  <si>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</si>
  <si>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</si>
  <si>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</si>
  <si>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</si>
  <si>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</si>
  <si>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</si>
  <si>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</si>
  <si>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</si>
  <si>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</si>
  <si>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</si>
  <si>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</si>
  <si>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</si>
  <si>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</si>
  <si>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</si>
  <si>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</si>
  <si>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</si>
  <si>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</si>
  <si>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</si>
  <si>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</si>
  <si>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</si>
  <si>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</si>
  <si>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</si>
  <si>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</si>
  <si>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</si>
  <si>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</si>
  <si>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</si>
  <si>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</si>
  <si>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</si>
  <si>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</si>
  <si>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</si>
  <si>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</si>
  <si>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</si>
  <si>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</si>
  <si>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</si>
  <si>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</si>
  <si>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</si>
  <si>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</si>
  <si>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</si>
  <si>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</si>
  <si>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</si>
  <si>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</si>
  <si>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</si>
  <si>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</si>
  <si>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</si>
  <si>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</si>
  <si>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</si>
  <si>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</si>
  <si>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</si>
  <si>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</si>
  <si>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</si>
  <si>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</si>
  <si>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</si>
  <si>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</si>
  <si>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</si>
  <si>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</si>
  <si>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</si>
  <si>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</si>
  <si>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</si>
  <si>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</si>
  <si>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</si>
  <si>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</si>
  <si>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</si>
  <si>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</si>
  <si>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</si>
  <si>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</si>
  <si>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</si>
  <si>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</si>
  <si>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</si>
  <si>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</si>
  <si>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</si>
  <si>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</si>
  <si>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</si>
  <si>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</si>
  <si>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</si>
  <si>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</si>
  <si>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</si>
  <si>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</si>
  <si>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</si>
  <si>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</si>
  <si>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</si>
  <si>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</si>
  <si>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</si>
  <si>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</si>
  <si>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</si>
  <si>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</si>
  <si>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</si>
  <si>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</si>
  <si>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</si>
  <si>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</si>
  <si>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</si>
  <si>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</si>
  <si>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</si>
  <si>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</si>
  <si>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</si>
  <si>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</si>
  <si>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</si>
  <si>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</si>
  <si>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</si>
  <si>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</si>
  <si>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</si>
  <si>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</si>
  <si>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</si>
  <si>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</si>
  <si>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</si>
  <si>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</si>
  <si>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</si>
  <si>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</si>
  <si>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</si>
  <si>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</si>
  <si>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</si>
  <si>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</si>
  <si>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</si>
  <si>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</si>
  <si>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</si>
  <si>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</si>
  <si>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</si>
  <si>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</si>
  <si>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</si>
  <si>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</si>
  <si>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</si>
  <si>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</si>
  <si>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</si>
  <si>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</si>
  <si>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</si>
  <si>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</si>
  <si>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</si>
  <si>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</si>
  <si>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</si>
  <si>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</si>
  <si>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</si>
  <si>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</si>
  <si>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</si>
  <si>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</si>
  <si>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</si>
  <si>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</si>
  <si>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</si>
  <si>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</si>
  <si>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</si>
  <si>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</si>
  <si>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</si>
  <si>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</si>
  <si>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</si>
  <si>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</si>
  <si>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</si>
  <si>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</si>
  <si>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</si>
  <si>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</si>
  <si>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</si>
  <si>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</si>
  <si>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</si>
  <si>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</si>
  <si>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</si>
  <si>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</si>
  <si>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</si>
  <si>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</si>
  <si>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</si>
  <si>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</si>
  <si>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</si>
  <si>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</si>
  <si>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</si>
  <si>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</si>
  <si>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</si>
  <si>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</si>
  <si>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</si>
  <si>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</si>
  <si>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</si>
  <si>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</si>
  <si>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</si>
  <si>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</si>
  <si>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</si>
  <si>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</si>
  <si>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</si>
  <si>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</si>
  <si>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</si>
  <si>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</si>
  <si>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</si>
  <si>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</si>
  <si>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</si>
  <si>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</si>
  <si>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</si>
  <si>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</si>
  <si>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</si>
  <si>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</si>
  <si>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</si>
  <si>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</si>
  <si>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</si>
  <si>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</si>
  <si>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</si>
  <si>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</si>
  <si>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</si>
  <si>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</si>
  <si>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</si>
  <si>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</si>
  <si>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</si>
  <si>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</si>
  <si>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</si>
  <si>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</si>
  <si>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</si>
  <si>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</si>
  <si>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</si>
  <si>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</si>
  <si>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</si>
  <si>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</si>
  <si>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</si>
  <si>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</si>
  <si>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</si>
  <si>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</si>
  <si>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</si>
  <si>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</si>
  <si>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</si>
  <si>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</si>
  <si>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</si>
  <si>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</si>
  <si>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</si>
  <si>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</si>
  <si>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</si>
  <si>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</si>
  <si>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</si>
  <si>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</si>
  <si>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</si>
  <si>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</si>
  <si>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</si>
  <si>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</si>
  <si>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</si>
  <si>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</si>
  <si>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</si>
  <si>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</si>
  <si>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</si>
  <si>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</si>
  <si>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</si>
  <si>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</si>
  <si>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</si>
  <si>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</si>
  <si>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</si>
  <si>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</si>
  <si>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</si>
  <si>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</si>
  <si>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</si>
  <si>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</si>
  <si>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</si>
  <si>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</si>
  <si>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</si>
  <si>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</si>
  <si>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</si>
  <si>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</si>
  <si>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</si>
  <si>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</si>
  <si>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</si>
  <si>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</si>
  <si>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</si>
  <si>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</si>
  <si>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</si>
  <si>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</si>
  <si>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</si>
  <si>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</si>
  <si>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</si>
  <si>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</si>
  <si>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</si>
  <si>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</si>
  <si>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</si>
  <si>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</si>
  <si>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</si>
  <si>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</si>
  <si>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</si>
  <si>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</si>
  <si>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</si>
  <si>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</si>
  <si>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</si>
  <si>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</si>
  <si>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</si>
  <si>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</si>
  <si>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</si>
  <si>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</si>
  <si>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</si>
  <si>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</si>
  <si>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</si>
  <si>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</si>
  <si>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</si>
  <si>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</si>
  <si>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</si>
  <si>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</si>
  <si>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</si>
  <si>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</si>
  <si>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</si>
  <si>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</si>
  <si>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</si>
  <si>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</si>
  <si>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</si>
  <si>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</si>
  <si>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</si>
  <si>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</si>
  <si>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</si>
  <si>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</si>
  <si>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</si>
  <si>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</si>
  <si>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</si>
  <si>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</si>
  <si>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</si>
  <si>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</si>
  <si>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</si>
  <si>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</si>
  <si>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</si>
  <si>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</si>
  <si>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</si>
  <si>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</si>
  <si>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</si>
  <si>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</si>
  <si>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</si>
  <si>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</si>
  <si>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</si>
  <si>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</si>
  <si>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</si>
  <si>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</si>
  <si>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</si>
  <si>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</si>
  <si>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</si>
  <si>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</si>
  <si>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</si>
  <si>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</si>
  <si>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</si>
  <si>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</si>
  <si>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</si>
  <si>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</si>
  <si>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</si>
  <si>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</si>
  <si>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</si>
  <si>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</si>
  <si>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</si>
  <si>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</si>
  <si>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</si>
  <si>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</si>
  <si>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</si>
  <si>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</si>
  <si>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</si>
  <si>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</si>
  <si>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</si>
  <si>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</si>
  <si>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</si>
  <si>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</si>
  <si>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</si>
  <si>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</si>
  <si>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</si>
  <si>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</si>
  <si>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</si>
  <si>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</si>
  <si>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</si>
  <si>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</si>
  <si>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</si>
  <si>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</si>
  <si>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</si>
  <si>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</si>
  <si>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</si>
  <si>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</si>
  <si>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</si>
  <si>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</si>
  <si>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</si>
  <si>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</si>
  <si>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</si>
  <si>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</si>
  <si>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</si>
  <si>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</si>
  <si>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</si>
  <si>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</si>
  <si>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</si>
  <si>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</si>
  <si>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</si>
  <si>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</si>
  <si>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</si>
  <si>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</si>
  <si>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</si>
  <si>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</si>
  <si>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</si>
  <si>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</si>
  <si>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</si>
  <si>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</si>
  <si>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</si>
  <si>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</si>
  <si>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</si>
  <si>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</si>
  <si>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</si>
  <si>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</si>
  <si>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</si>
  <si>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</si>
  <si>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</si>
  <si>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</si>
  <si>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</si>
  <si>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</si>
  <si>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</si>
  <si>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</si>
  <si>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</si>
  <si>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</si>
  <si>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</si>
  <si>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</si>
  <si>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</si>
  <si>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</si>
  <si>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</si>
  <si>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</si>
  <si>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</si>
  <si>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</si>
  <si>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</si>
  <si>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</si>
  <si>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</si>
  <si>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</si>
  <si>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</si>
  <si>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</si>
  <si>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</si>
  <si>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</si>
  <si>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</si>
  <si>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</si>
  <si>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</si>
  <si>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</si>
  <si>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</si>
  <si>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</si>
  <si>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</si>
  <si>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</si>
  <si>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</si>
  <si>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</si>
  <si>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</si>
  <si>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</si>
  <si>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</si>
  <si>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</si>
  <si>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</si>
  <si>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</si>
  <si>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</si>
  <si>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</si>
  <si>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</si>
  <si>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</si>
  <si>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</si>
  <si>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</si>
  <si>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</si>
  <si>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</si>
  <si>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</si>
  <si>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</si>
  <si>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</si>
  <si>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</si>
  <si>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</si>
  <si>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</si>
  <si>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</si>
  <si>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</si>
  <si>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</si>
  <si>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</si>
  <si>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</si>
  <si>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</si>
  <si>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</si>
  <si>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</si>
  <si>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</si>
  <si>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</si>
  <si>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</si>
  <si>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</si>
  <si>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</si>
  <si>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</si>
  <si>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</si>
  <si>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</si>
  <si>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</si>
  <si>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</si>
  <si>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</si>
  <si>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</si>
  <si>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</si>
  <si>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</si>
  <si>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</si>
  <si>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</si>
  <si>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</si>
  <si>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</si>
  <si>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</si>
  <si>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</si>
  <si>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</si>
  <si>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</si>
  <si>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</si>
  <si>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</si>
  <si>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</si>
  <si>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</si>
  <si>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</si>
  <si>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</si>
  <si>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</si>
  <si>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</si>
  <si>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</si>
  <si>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</si>
  <si>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</si>
  <si>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</si>
  <si>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</si>
  <si>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</si>
  <si>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</si>
  <si>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</si>
  <si>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</si>
  <si>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</si>
  <si>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</si>
  <si>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</si>
  <si>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</si>
  <si>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</si>
  <si>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</si>
  <si>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</si>
  <si>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</si>
  <si>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</si>
  <si>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</si>
  <si>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</si>
  <si>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</si>
  <si>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</si>
  <si>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</si>
  <si>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</si>
  <si>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</si>
  <si>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</si>
  <si>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</si>
  <si>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</si>
  <si>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</si>
  <si>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</si>
  <si>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</si>
  <si>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</si>
  <si>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</si>
  <si>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</si>
  <si>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</si>
  <si>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</si>
  <si>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</si>
  <si>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</si>
  <si>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</si>
  <si>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</si>
  <si>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</si>
  <si>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</si>
  <si>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</si>
  <si>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</si>
  <si>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</si>
  <si>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</si>
  <si>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</si>
  <si>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</si>
  <si>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</si>
  <si>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</si>
  <si>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</si>
  <si>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</si>
  <si>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</si>
  <si>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</si>
  <si>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</si>
  <si>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</si>
  <si>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</si>
  <si>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</si>
  <si>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</si>
  <si>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</si>
  <si>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</si>
  <si>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</si>
  <si>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</si>
  <si>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</si>
  <si>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</si>
  <si>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</si>
  <si>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</si>
  <si>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</si>
  <si>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</si>
  <si>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</si>
  <si>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</si>
  <si>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</si>
  <si>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</si>
  <si>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</si>
  <si>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</si>
  <si>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</si>
  <si>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</si>
  <si>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</si>
  <si>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</si>
  <si>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</si>
  <si>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</si>
  <si>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</si>
  <si>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</si>
  <si>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</si>
  <si>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</si>
  <si>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</si>
  <si>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</si>
  <si>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</si>
  <si>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</si>
  <si>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</si>
  <si>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</si>
  <si>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</si>
  <si>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</si>
  <si>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</si>
  <si>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</si>
  <si>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</si>
  <si>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</si>
  <si>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</si>
  <si>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</si>
  <si>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</si>
  <si>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</si>
  <si>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</si>
  <si>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</si>
  <si>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</si>
  <si>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</si>
  <si>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</si>
  <si>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</si>
  <si>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</si>
  <si>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</si>
  <si>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</si>
  <si>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</si>
  <si>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</si>
  <si>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</si>
  <si>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</si>
  <si>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</si>
  <si>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</si>
  <si>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</si>
  <si>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</si>
  <si>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</si>
  <si>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</si>
  <si>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</si>
  <si>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</si>
  <si>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</si>
  <si>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</si>
  <si>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</si>
  <si>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</si>
  <si>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</si>
  <si>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</si>
  <si>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</si>
  <si>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</si>
  <si>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</si>
  <si>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</si>
  <si>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</si>
  <si>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</si>
  <si>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</si>
  <si>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</si>
  <si>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</si>
  <si>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</si>
  <si>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</si>
  <si>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</si>
  <si>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</si>
  <si>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</si>
  <si>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</si>
  <si>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</si>
  <si>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</si>
  <si>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</si>
  <si>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</si>
  <si>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</si>
  <si>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</si>
  <si>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</si>
  <si>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</si>
  <si>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</si>
  <si>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</si>
  <si>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</si>
  <si>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</si>
  <si>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</si>
  <si>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</si>
  <si>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</si>
  <si>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</si>
  <si>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</si>
  <si>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</si>
  <si>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</si>
  <si>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</si>
  <si>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</si>
  <si>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</si>
  <si>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</si>
  <si>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</si>
  <si>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</si>
  <si>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</si>
  <si>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</si>
  <si>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</si>
  <si>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</si>
  <si>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</si>
  <si>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</si>
  <si>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</si>
  <si>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</si>
  <si>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</si>
  <si>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</si>
  <si>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</si>
  <si>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</si>
  <si>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</si>
  <si>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</si>
  <si>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</si>
  <si>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</si>
  <si>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</si>
  <si>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</si>
  <si>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</si>
  <si>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</si>
  <si>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</si>
  <si>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</si>
  <si>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</si>
  <si>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</si>
  <si>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</si>
  <si>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</si>
  <si>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</si>
  <si>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</si>
  <si>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</si>
  <si>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</si>
  <si>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</si>
  <si>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</si>
  <si>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</si>
  <si>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</si>
  <si>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</si>
  <si>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</si>
  <si>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</si>
  <si>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</si>
  <si>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</si>
  <si>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</si>
  <si>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</si>
  <si>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</si>
  <si>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</si>
  <si>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</si>
  <si>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</si>
  <si>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</si>
  <si>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</si>
  <si>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</si>
  <si>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</si>
  <si>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</si>
  <si>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</si>
  <si>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</si>
  <si>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</si>
  <si>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</si>
  <si>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</si>
  <si>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</si>
  <si>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</si>
  <si>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</si>
  <si>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</si>
  <si>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</si>
  <si>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</si>
  <si>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</si>
  <si>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</si>
  <si>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</si>
  <si>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</si>
  <si>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</si>
  <si>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</si>
  <si>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</si>
  <si>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</si>
  <si>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</si>
  <si>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</si>
  <si>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</si>
  <si>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</si>
  <si>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</si>
  <si>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</si>
  <si>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</si>
  <si>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</si>
  <si>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</si>
  <si>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</si>
  <si>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</si>
  <si>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</si>
  <si>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</si>
  <si>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</si>
  <si>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</si>
  <si>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</si>
  <si>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</si>
  <si>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</si>
  <si>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</si>
  <si>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</si>
  <si>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</si>
  <si>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</si>
  <si>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</si>
  <si>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</si>
  <si>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</si>
  <si>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</si>
  <si>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</si>
  <si>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</si>
  <si>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</si>
  <si>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</si>
  <si>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</si>
  <si>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</si>
  <si>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</si>
  <si>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</si>
  <si>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</si>
  <si>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</si>
  <si>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</si>
  <si>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</si>
  <si>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</si>
  <si>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</si>
  <si>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</si>
  <si>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</si>
  <si>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</si>
  <si>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</si>
  <si>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</si>
  <si>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</si>
  <si>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</si>
  <si>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</si>
  <si>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</si>
  <si>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</si>
  <si>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</si>
  <si>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</si>
  <si>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</si>
  <si>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</si>
  <si>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</si>
  <si>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</si>
  <si>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</si>
  <si>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</si>
  <si>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</si>
  <si>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</si>
  <si>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</si>
  <si>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</si>
  <si>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</si>
  <si>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</si>
  <si>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</si>
  <si>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</si>
  <si>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</si>
  <si>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</si>
  <si>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</si>
  <si>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</si>
  <si>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</si>
  <si>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</si>
  <si>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</si>
  <si>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</si>
  <si>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</si>
  <si>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</si>
  <si>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</si>
  <si>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</si>
  <si>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</si>
  <si>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</si>
  <si>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</si>
  <si>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</si>
  <si>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</si>
  <si>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</si>
  <si>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</si>
  <si>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</si>
  <si>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</si>
  <si>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</si>
  <si>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</si>
  <si>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</si>
  <si>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</si>
  <si>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</si>
  <si>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</si>
  <si>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</si>
  <si>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</si>
  <si>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</si>
  <si>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</si>
  <si>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</si>
  <si>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</si>
  <si>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</si>
  <si>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</si>
  <si>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</si>
  <si>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</si>
  <si>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</si>
  <si>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</si>
  <si>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</si>
  <si>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</si>
  <si>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</si>
  <si>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</si>
  <si>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</si>
  <si>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</si>
  <si>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</si>
  <si>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</si>
  <si>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</si>
  <si>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</si>
  <si>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</si>
  <si>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</si>
  <si>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</si>
  <si>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</si>
  <si>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</si>
  <si>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</si>
  <si>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</si>
  <si>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</si>
  <si>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</si>
  <si>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</si>
  <si>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</si>
  <si>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</si>
  <si>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</si>
  <si>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</si>
  <si>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</si>
  <si>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</si>
  <si>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</si>
  <si>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</si>
  <si>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</si>
  <si>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</si>
  <si>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</si>
  <si>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</si>
  <si>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</si>
  <si>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</si>
  <si>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</si>
  <si>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</si>
  <si>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</si>
  <si>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</si>
  <si>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</si>
  <si>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</si>
  <si>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</si>
  <si>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</si>
  <si>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</si>
  <si>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</si>
  <si>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</si>
  <si>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</si>
  <si>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</si>
  <si>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</si>
  <si>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</si>
  <si>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</si>
  <si>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</si>
  <si>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</si>
  <si>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</si>
  <si>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</si>
  <si>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</si>
  <si>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</si>
  <si>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</si>
  <si>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</si>
  <si>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</si>
  <si>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</si>
  <si>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</si>
  <si>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</si>
  <si>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</si>
  <si>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</si>
  <si>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</si>
  <si>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</si>
  <si>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</si>
  <si>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</si>
  <si>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</si>
  <si>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</si>
  <si>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</si>
  <si>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</si>
  <si>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</si>
  <si>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</si>
  <si>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</si>
  <si>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</si>
  <si>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</si>
  <si>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</si>
  <si>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</si>
  <si>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</si>
  <si>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</si>
  <si>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</si>
  <si>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</si>
  <si>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</si>
  <si>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</si>
  <si>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</si>
  <si>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</si>
  <si>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</si>
  <si>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</si>
  <si>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</si>
  <si>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</si>
  <si>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</si>
  <si>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</si>
  <si>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</si>
  <si>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</si>
  <si>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</si>
  <si>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</si>
  <si>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</si>
  <si>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</si>
  <si>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</si>
  <si>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</si>
  <si>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</si>
  <si>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</si>
  <si>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</si>
  <si>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</si>
  <si>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</si>
  <si>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</si>
  <si>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</si>
  <si>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</si>
  <si>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</si>
  <si>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</si>
  <si>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</si>
  <si>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</si>
  <si>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</si>
  <si>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</si>
  <si>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</si>
  <si>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</si>
  <si>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</si>
  <si>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</si>
  <si>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</si>
  <si>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</si>
  <si>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</si>
  <si>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</si>
  <si>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</si>
  <si>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</si>
  <si>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</si>
  <si>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</si>
  <si>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</si>
  <si>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</si>
  <si>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</si>
  <si>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</si>
  <si>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</si>
  <si>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</si>
  <si>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</si>
  <si>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</si>
  <si>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</si>
  <si>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</si>
  <si>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</si>
  <si>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</si>
  <si>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</si>
  <si>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</si>
  <si>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</si>
  <si>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</si>
  <si>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</si>
  <si>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</si>
  <si>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</si>
  <si>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</si>
  <si>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</si>
  <si>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</si>
  <si>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</si>
  <si>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</si>
  <si>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</si>
  <si>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</si>
  <si>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</si>
  <si>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</si>
  <si>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</si>
  <si>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</si>
  <si>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</si>
  <si>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</si>
  <si>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</si>
  <si>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</si>
  <si>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</si>
  <si>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</si>
  <si>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</si>
  <si>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</si>
  <si>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</si>
  <si>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</si>
  <si>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</si>
  <si>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</si>
  <si>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</si>
  <si>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</si>
  <si>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</si>
  <si>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</si>
  <si>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</si>
  <si>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</si>
  <si>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</si>
  <si>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</si>
  <si>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</si>
  <si>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</si>
  <si>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</si>
  <si>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</si>
  <si>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</si>
  <si>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</si>
  <si>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</si>
  <si>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</si>
  <si>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</si>
  <si>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</si>
  <si>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</si>
  <si>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</si>
  <si>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</si>
  <si>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</si>
  <si>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</si>
  <si>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</si>
  <si>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</si>
  <si>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</si>
  <si>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</si>
  <si>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</si>
  <si>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</si>
  <si>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</si>
  <si>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</si>
  <si>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</si>
  <si>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</si>
  <si>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</si>
  <si>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</si>
  <si>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</si>
  <si>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</si>
  <si>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</si>
  <si>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</si>
  <si>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</si>
  <si>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</si>
  <si>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</si>
  <si>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</si>
  <si>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</si>
  <si>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</si>
  <si>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</si>
  <si>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</si>
  <si>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</si>
  <si>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</si>
  <si>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</si>
  <si>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</si>
  <si>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</si>
  <si>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</si>
  <si>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</si>
  <si>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</si>
  <si>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</si>
  <si>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</si>
  <si>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</si>
  <si>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</si>
  <si>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</si>
  <si>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</si>
  <si>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</si>
  <si>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</si>
  <si>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</si>
  <si>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</si>
  <si>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</si>
  <si>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</si>
  <si>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</si>
  <si>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</si>
  <si>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</si>
  <si>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</si>
  <si>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</si>
  <si>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</si>
  <si>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</si>
  <si>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</si>
  <si>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</si>
  <si>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</si>
  <si>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</si>
  <si>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</si>
  <si>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</si>
  <si>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</si>
  <si>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</si>
  <si>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</si>
  <si>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</si>
  <si>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</si>
  <si>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</si>
  <si>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</si>
  <si>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</si>
  <si>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</si>
  <si>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</si>
  <si>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</si>
  <si>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</si>
  <si>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</si>
  <si>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</si>
  <si>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</si>
  <si>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</si>
  <si>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</si>
  <si>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</si>
  <si>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</si>
  <si>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</si>
  <si>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</si>
  <si>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</si>
  <si>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</si>
  <si>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</si>
  <si>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</si>
  <si>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</si>
  <si>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</si>
  <si>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</si>
  <si>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</si>
  <si>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</si>
  <si>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</si>
  <si>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</si>
  <si>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</si>
  <si>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</si>
  <si>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</si>
  <si>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</si>
  <si>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</si>
  <si>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</si>
  <si>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</si>
  <si>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</si>
  <si>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</si>
  <si>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</si>
  <si>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</si>
  <si>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</si>
  <si>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</si>
  <si>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</si>
  <si>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</si>
  <si>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</si>
  <si>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</si>
  <si>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</si>
  <si>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</si>
  <si>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</si>
  <si>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</si>
  <si>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</si>
  <si>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</si>
  <si>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</si>
  <si>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</si>
  <si>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</si>
  <si>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</si>
  <si>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</si>
  <si>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</si>
  <si>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</si>
  <si>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</si>
  <si>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</si>
  <si>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</si>
  <si>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</si>
  <si>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</si>
  <si>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</si>
  <si>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</si>
  <si>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</si>
  <si>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</si>
  <si>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</si>
  <si>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</si>
  <si>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</si>
  <si>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</si>
  <si>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</si>
  <si>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</si>
  <si>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</si>
  <si>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</si>
  <si>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</si>
  <si>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</si>
  <si>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</si>
  <si>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</si>
  <si>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</si>
  <si>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</si>
  <si>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</si>
  <si>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</si>
  <si>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</si>
  <si>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</si>
  <si>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</si>
  <si>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</si>
  <si>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</si>
  <si>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</si>
  <si>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</si>
  <si>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</si>
  <si>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</si>
  <si>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</si>
  <si>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</si>
  <si>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</si>
  <si>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</si>
  <si>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</si>
  <si>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</si>
  <si>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</si>
  <si>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</si>
  <si>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</si>
  <si>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</si>
  <si>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</si>
  <si>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</si>
  <si>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</si>
  <si>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</si>
  <si>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</si>
  <si>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</si>
  <si>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</si>
  <si>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</si>
  <si>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</si>
  <si>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</si>
  <si>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</si>
  <si>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</si>
  <si>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</si>
  <si>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</si>
  <si>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</si>
  <si>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</si>
  <si>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</si>
  <si>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</si>
  <si>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</si>
  <si>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</si>
  <si>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</si>
  <si>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</si>
  <si>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</si>
  <si>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</si>
  <si>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</si>
  <si>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</si>
  <si>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</si>
  <si>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</si>
  <si>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</si>
  <si>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</si>
  <si>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</si>
  <si>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</si>
  <si>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</si>
  <si>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</si>
  <si>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</si>
  <si>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</si>
  <si>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</si>
  <si>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</si>
  <si>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</si>
  <si>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</si>
  <si>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</si>
  <si>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</si>
  <si>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</si>
  <si>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</si>
  <si>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</si>
  <si>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</si>
  <si>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</si>
  <si>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</si>
  <si>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</si>
  <si>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</si>
  <si>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</si>
  <si>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</si>
  <si>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</si>
  <si>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</si>
  <si>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</si>
  <si>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</si>
  <si>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</si>
  <si>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</si>
  <si>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</si>
  <si>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</si>
  <si>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</si>
  <si>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</si>
  <si>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</si>
  <si>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</si>
  <si>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</si>
  <si>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</si>
  <si>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</si>
  <si>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</si>
  <si>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</si>
  <si>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</si>
  <si>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</si>
  <si>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</si>
  <si>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</si>
  <si>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</si>
  <si>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</si>
  <si>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</si>
  <si>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</si>
  <si>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</si>
  <si>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</si>
  <si>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</si>
  <si>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</si>
  <si>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</si>
  <si>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</si>
  <si>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</si>
  <si>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</si>
  <si>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</si>
  <si>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</si>
  <si>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</si>
  <si>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</si>
  <si>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</si>
  <si>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</si>
  <si>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</si>
  <si>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</si>
  <si>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</si>
  <si>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</si>
  <si>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</si>
  <si>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</si>
  <si>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</si>
  <si>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</si>
  <si>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</si>
  <si>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</si>
  <si>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</si>
  <si>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</si>
  <si>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</si>
  <si>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</si>
  <si>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</si>
  <si>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</si>
  <si>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</si>
  <si>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</si>
  <si>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</si>
  <si>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</si>
  <si>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</si>
  <si>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</si>
  <si>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</si>
  <si>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</si>
  <si>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</si>
  <si>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</si>
  <si>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</si>
  <si>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</si>
  <si>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</si>
  <si>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</si>
  <si>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</si>
  <si>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</si>
  <si>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</si>
  <si>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</si>
  <si>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</si>
  <si>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</si>
  <si>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</si>
  <si>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</si>
  <si>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</si>
  <si>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</si>
  <si>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</si>
  <si>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</si>
  <si>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</si>
  <si>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</si>
  <si>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</si>
  <si>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</si>
  <si>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</si>
  <si>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</si>
  <si>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</si>
  <si>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</si>
  <si>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</si>
  <si>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</si>
  <si>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</si>
  <si>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</si>
  <si>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</si>
  <si>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</si>
  <si>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</si>
  <si>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</si>
  <si>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</si>
  <si>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</si>
  <si>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</si>
  <si>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</si>
  <si>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</si>
  <si>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</si>
  <si>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</si>
  <si>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</si>
  <si>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</si>
  <si>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</si>
  <si>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</si>
  <si>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</si>
  <si>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</si>
  <si>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</si>
  <si>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</si>
  <si>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</si>
  <si>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</si>
  <si>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</si>
  <si>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</si>
  <si>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</si>
  <si>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</si>
  <si>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</si>
  <si>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</si>
  <si>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</si>
  <si>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</si>
  <si>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</si>
  <si>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</si>
  <si>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</si>
  <si>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</si>
  <si>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</si>
  <si>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</si>
  <si>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</si>
  <si>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</si>
  <si>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</si>
  <si>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</si>
  <si>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</si>
  <si>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</si>
  <si>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</si>
  <si>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</si>
  <si>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</si>
  <si>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</si>
  <si>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</si>
  <si>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</si>
  <si>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</si>
  <si>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</si>
  <si>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</si>
  <si>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</si>
  <si>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</si>
  <si>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</si>
  <si>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</si>
  <si>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</si>
  <si>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</si>
  <si>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</si>
  <si>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</si>
  <si>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</si>
  <si>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</si>
  <si>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</si>
  <si>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</si>
  <si>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</si>
  <si>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</si>
  <si>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</si>
  <si>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</si>
  <si>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</si>
  <si>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</si>
  <si>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</si>
  <si>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</si>
  <si>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</si>
  <si>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</si>
  <si>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</si>
  <si>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</si>
  <si>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</si>
  <si>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</si>
  <si>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</si>
  <si>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</si>
  <si>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</si>
  <si>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</si>
  <si>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</si>
  <si>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</si>
  <si>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</si>
  <si>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</si>
  <si>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</si>
  <si>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</si>
  <si>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</si>
  <si>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</si>
  <si>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</si>
  <si>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</si>
  <si>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</si>
  <si>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</si>
  <si>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</si>
  <si>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</si>
  <si>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</si>
  <si>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</si>
  <si>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</si>
  <si>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</si>
  <si>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</si>
  <si>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</si>
  <si>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</si>
  <si>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</si>
  <si>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</si>
  <si>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</si>
  <si>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</si>
  <si>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</si>
  <si>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</si>
  <si>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</si>
  <si>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</si>
  <si>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</si>
  <si>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</si>
  <si>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</si>
  <si>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</si>
  <si>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</si>
  <si>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</si>
  <si>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</si>
  <si>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</si>
  <si>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</si>
  <si>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</si>
  <si>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</si>
  <si>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</si>
  <si>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</si>
  <si>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</si>
  <si>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</si>
  <si>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</si>
  <si>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</si>
  <si>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</si>
  <si>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</si>
  <si>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</si>
  <si>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</si>
  <si>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</si>
  <si>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</si>
  <si>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</si>
  <si>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</si>
  <si>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</si>
  <si>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</si>
  <si>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</si>
  <si>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</si>
  <si>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</si>
  <si>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</si>
  <si>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</si>
  <si>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</si>
  <si>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</si>
  <si>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</si>
  <si>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</si>
  <si>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</si>
  <si>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</si>
  <si>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</si>
  <si>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</si>
  <si>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</si>
  <si>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</si>
  <si>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</si>
  <si>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</si>
  <si>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</si>
  <si>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</si>
  <si>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</si>
  <si>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</si>
  <si>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</si>
  <si>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</si>
  <si>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</si>
  <si>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</si>
  <si>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</si>
  <si>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</si>
  <si>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</si>
  <si>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</si>
  <si>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</si>
  <si>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</si>
  <si>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</si>
  <si>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</si>
  <si>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</si>
  <si>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</si>
  <si>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</si>
  <si>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</si>
  <si>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</si>
  <si>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</si>
  <si>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</si>
  <si>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</si>
  <si>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</si>
  <si>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</si>
  <si>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</si>
  <si>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</si>
  <si>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</si>
  <si>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</si>
  <si>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</si>
  <si>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</si>
  <si>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</si>
  <si>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</si>
  <si>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</si>
  <si>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</si>
  <si>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</si>
  <si>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</si>
  <si>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</si>
  <si>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</si>
  <si>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</si>
  <si>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</si>
  <si>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</si>
  <si>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</si>
  <si>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</si>
  <si>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</si>
  <si>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</si>
  <si>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</si>
  <si>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</si>
  <si>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</si>
  <si>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</si>
  <si>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</si>
  <si>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</si>
  <si>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</si>
  <si>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</si>
  <si>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</si>
  <si>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</si>
  <si>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</si>
  <si>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</si>
  <si>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</si>
  <si>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</si>
  <si>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</si>
  <si>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</si>
  <si>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</si>
  <si>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</si>
  <si>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</si>
  <si>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</si>
  <si>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</si>
  <si>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</si>
  <si>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</si>
  <si>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</si>
  <si>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</si>
  <si>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</si>
  <si>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</si>
  <si>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</si>
  <si>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</si>
  <si>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</si>
  <si>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</si>
  <si>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</si>
  <si>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</si>
  <si>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</si>
  <si>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</si>
  <si>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</si>
  <si>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</si>
  <si>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</si>
  <si>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</si>
  <si>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</si>
  <si>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</si>
  <si>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</si>
  <si>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</si>
  <si>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</si>
  <si>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</si>
  <si>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</si>
  <si>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</si>
  <si>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</si>
  <si>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</si>
  <si>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</si>
  <si>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</si>
  <si>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</si>
  <si>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</si>
  <si>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</si>
  <si>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</si>
  <si>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</si>
  <si>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</si>
  <si>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</si>
  <si>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</si>
  <si>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</si>
  <si>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</si>
  <si>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</si>
  <si>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</si>
  <si>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</si>
  <si>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</si>
  <si>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</si>
  <si>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</si>
  <si>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</si>
  <si>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</si>
  <si>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</si>
  <si>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</si>
  <si>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</si>
  <si>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</si>
  <si>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</si>
  <si>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</si>
  <si>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</si>
  <si>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</si>
  <si>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</si>
  <si>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</si>
  <si>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</si>
  <si>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</si>
  <si>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</si>
  <si>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</si>
  <si>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</si>
  <si>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</si>
  <si>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</si>
  <si>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</si>
  <si>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</si>
  <si>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</si>
  <si>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</si>
  <si>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</si>
  <si>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</si>
  <si>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</si>
  <si>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</si>
  <si>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</si>
  <si>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</si>
  <si>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</si>
  <si>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</si>
  <si>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</si>
  <si>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</si>
  <si>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</si>
  <si>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</si>
  <si>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</si>
  <si>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</si>
  <si>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</si>
  <si>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</si>
  <si>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</si>
  <si>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</si>
  <si>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</si>
  <si>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</si>
  <si>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</si>
  <si>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</si>
  <si>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</si>
  <si>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</si>
  <si>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</si>
  <si>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</si>
  <si>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</si>
  <si>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</si>
  <si>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</si>
  <si>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</si>
  <si>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</si>
  <si>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</si>
  <si>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</si>
  <si>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</si>
  <si>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</si>
  <si>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</si>
  <si>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</si>
  <si>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</si>
  <si>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</si>
  <si>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</si>
  <si>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</si>
  <si>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</si>
  <si>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</si>
  <si>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</si>
  <si>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</si>
  <si>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</si>
  <si>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</si>
  <si>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</si>
  <si>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</si>
  <si>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</si>
  <si>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</si>
  <si>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</si>
  <si>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</si>
  <si>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</si>
  <si>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</si>
  <si>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</si>
  <si>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</si>
  <si>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</si>
  <si>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</si>
  <si>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</si>
  <si>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</si>
  <si>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</si>
  <si>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</si>
  <si>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</si>
  <si>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</si>
  <si>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</si>
  <si>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</si>
  <si>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</si>
  <si>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</si>
  <si>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</si>
  <si>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</si>
  <si>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</si>
  <si>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</si>
  <si>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</si>
  <si>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</si>
  <si>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</si>
  <si>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</si>
  <si>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</si>
  <si>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</si>
  <si>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</si>
  <si>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</si>
  <si>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</si>
  <si>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</si>
  <si>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</si>
  <si>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</si>
  <si>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</si>
  <si>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</si>
  <si>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</si>
  <si>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</si>
  <si>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</si>
  <si>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</si>
  <si>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</si>
  <si>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</si>
  <si>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</si>
  <si>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</si>
  <si>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</si>
  <si>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</si>
  <si>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</si>
  <si>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</si>
  <si>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</si>
  <si>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</si>
  <si>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</si>
  <si>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</si>
  <si>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</si>
  <si>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</si>
  <si>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</si>
  <si>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</si>
  <si>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</si>
  <si>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</si>
  <si>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</si>
  <si>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</si>
  <si>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</si>
  <si>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</si>
  <si>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</si>
  <si>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</si>
  <si>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</si>
  <si>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</si>
  <si>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</si>
  <si>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</si>
  <si>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</si>
  <si>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</si>
  <si>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</si>
  <si>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</si>
  <si>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</si>
  <si>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</si>
  <si>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</si>
  <si>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</si>
  <si>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</si>
  <si>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</si>
  <si>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</si>
  <si>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</si>
  <si>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</si>
  <si>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</si>
  <si>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</si>
  <si>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</si>
  <si>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</si>
  <si>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</si>
  <si>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</si>
  <si>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</si>
  <si>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</si>
  <si>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</si>
  <si>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</si>
  <si>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</si>
  <si>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</si>
  <si>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</si>
  <si>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</si>
  <si>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</si>
  <si>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</si>
  <si>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</si>
  <si>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</si>
  <si>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</si>
  <si>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</si>
  <si>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</si>
  <si>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</si>
  <si>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</si>
  <si>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</si>
  <si>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</si>
  <si>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</si>
  <si>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</si>
  <si>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</si>
  <si>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</si>
  <si>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</si>
  <si>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</si>
  <si>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</si>
  <si>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</si>
  <si>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</si>
  <si>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</si>
  <si>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</si>
  <si>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</si>
  <si>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</si>
  <si>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</si>
  <si>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</si>
  <si>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</si>
  <si>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</si>
  <si>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</si>
  <si>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</si>
  <si>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</si>
  <si>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</si>
  <si>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</si>
  <si>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</si>
  <si>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</si>
  <si>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</si>
  <si>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</si>
  <si>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</si>
  <si>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</si>
  <si>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</si>
  <si>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</si>
  <si>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</si>
  <si>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</si>
  <si>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</si>
  <si>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</si>
  <si>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</si>
  <si>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</si>
  <si>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</si>
  <si>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</si>
  <si>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</si>
  <si>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</si>
  <si>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</si>
  <si>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</si>
  <si>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</si>
  <si>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</si>
  <si>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</si>
  <si>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</si>
  <si>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</si>
  <si>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</si>
  <si>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</si>
  <si>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</si>
  <si>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</si>
  <si>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</si>
  <si>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</si>
  <si>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</si>
  <si>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</si>
  <si>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</si>
  <si>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</si>
  <si>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</si>
  <si>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</si>
  <si>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</si>
  <si>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</si>
  <si>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</si>
  <si>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</si>
  <si>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</si>
  <si>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</si>
  <si>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</si>
  <si>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</si>
  <si>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</si>
  <si>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</si>
  <si>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</si>
  <si>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</si>
  <si>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</si>
  <si>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</si>
  <si>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</si>
  <si>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</si>
  <si>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</si>
  <si>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</si>
  <si>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</si>
  <si>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</si>
  <si>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</si>
  <si>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</si>
  <si>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</si>
  <si>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</si>
  <si>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</si>
  <si>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</si>
  <si>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</si>
  <si>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</si>
  <si>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</si>
  <si>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</si>
  <si>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</si>
  <si>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</si>
  <si>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</si>
  <si>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</si>
  <si>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</si>
  <si>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</si>
  <si>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</si>
  <si>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</si>
  <si>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</si>
  <si>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</si>
  <si>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</si>
  <si>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</si>
  <si>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</si>
  <si>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</si>
  <si>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</si>
  <si>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</si>
  <si>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</si>
  <si>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</si>
  <si>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</si>
  <si>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</si>
  <si>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</si>
  <si>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</si>
  <si>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</si>
  <si>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</si>
  <si>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</si>
  <si>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</si>
  <si>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</si>
  <si>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</si>
  <si>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</si>
  <si>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</si>
  <si>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</si>
  <si>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</si>
  <si>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</si>
  <si>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</si>
  <si>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</si>
  <si>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</si>
  <si>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</si>
  <si>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</si>
  <si>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</si>
  <si>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</si>
  <si>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</si>
  <si>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</si>
  <si>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</si>
  <si>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</si>
  <si>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</si>
  <si>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</si>
  <si>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</si>
  <si>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</si>
  <si>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</si>
  <si>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</si>
  <si>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</si>
  <si>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</si>
  <si>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</si>
  <si>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</si>
  <si>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</si>
  <si>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</si>
  <si>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</si>
  <si>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</si>
  <si>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</si>
  <si>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</si>
  <si>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</si>
  <si>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</si>
  <si>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</si>
  <si>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</si>
  <si>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</si>
  <si>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</si>
  <si>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</si>
  <si>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</si>
  <si>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</si>
  <si>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</si>
  <si>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</si>
  <si>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</si>
  <si>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</si>
  <si>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</si>
  <si>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</si>
  <si>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</si>
  <si>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</si>
  <si>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</si>
  <si>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</si>
  <si>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</si>
  <si>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</si>
  <si>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</si>
  <si>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</si>
  <si>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</si>
  <si>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</si>
  <si>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</si>
  <si>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</si>
  <si>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</si>
  <si>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</si>
  <si>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</si>
  <si>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</si>
  <si>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</si>
  <si>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</si>
  <si>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</si>
  <si>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</si>
  <si>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</si>
  <si>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</si>
  <si>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</si>
  <si>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</si>
  <si>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</si>
  <si>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</si>
  <si>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</si>
  <si>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</si>
  <si>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</si>
  <si>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</si>
  <si>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</si>
  <si>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</si>
  <si>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</si>
  <si>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</si>
  <si>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</si>
  <si>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</si>
  <si>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</si>
  <si>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</si>
  <si>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</si>
  <si>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</si>
  <si>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</si>
  <si>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</si>
  <si>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</si>
  <si>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</si>
  <si>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</si>
  <si>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</si>
  <si>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</si>
  <si>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</si>
  <si>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</si>
  <si>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</si>
  <si>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</si>
  <si>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</si>
  <si>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</si>
  <si>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</si>
  <si>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</si>
  <si>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</si>
  <si>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</si>
  <si>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</si>
  <si>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</si>
  <si>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</si>
  <si>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</si>
  <si>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</si>
  <si>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</si>
  <si>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</si>
  <si>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</si>
  <si>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</si>
  <si>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</si>
  <si>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</si>
  <si>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</si>
  <si>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</si>
  <si>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</si>
  <si>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</si>
  <si>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</si>
  <si>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</si>
  <si>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</si>
  <si>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</si>
  <si>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</si>
  <si>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</si>
  <si>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</si>
  <si>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</si>
  <si>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</si>
  <si>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</si>
  <si>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</si>
  <si>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</si>
  <si>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</si>
  <si>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</si>
  <si>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</si>
  <si>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</si>
  <si>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</si>
  <si>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</si>
  <si>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</si>
  <si>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</si>
  <si>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</si>
  <si>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</si>
  <si>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</si>
  <si>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</si>
  <si>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</si>
  <si>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</si>
  <si>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</si>
  <si>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</si>
  <si>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</si>
  <si>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</si>
  <si>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</si>
  <si>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</si>
  <si>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</si>
  <si>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</si>
  <si>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</si>
  <si>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</si>
  <si>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</si>
  <si>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</si>
  <si>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</si>
  <si>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</si>
  <si>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</si>
  <si>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</si>
  <si>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</si>
  <si>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</si>
  <si>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</si>
  <si>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</si>
  <si>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</si>
  <si>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</si>
  <si>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</si>
  <si>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</si>
  <si>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</si>
  <si>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</si>
  <si>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</si>
  <si>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</si>
  <si>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</si>
  <si>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</si>
  <si>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</si>
  <si>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</si>
  <si>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</si>
  <si>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</si>
  <si>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</si>
  <si>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</si>
  <si>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</si>
  <si>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</si>
  <si>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</si>
  <si>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</si>
  <si>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</si>
  <si>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</si>
  <si>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</si>
  <si>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</si>
  <si>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</si>
  <si>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</si>
  <si>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</si>
  <si>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</si>
  <si>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</si>
  <si>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</si>
  <si>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</si>
  <si>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</si>
  <si>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</si>
  <si>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</si>
  <si>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</si>
  <si>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</si>
  <si>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</si>
  <si>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</si>
  <si>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</si>
  <si>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</si>
  <si>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</si>
  <si>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</si>
  <si>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</si>
  <si>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</si>
  <si>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</si>
  <si>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</si>
  <si>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</si>
  <si>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</si>
  <si>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</si>
  <si>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</si>
  <si>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</si>
  <si>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</si>
  <si>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</si>
  <si>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</si>
  <si>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</si>
  <si>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</si>
  <si>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</si>
  <si>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</si>
  <si>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</si>
  <si>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</si>
  <si>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</si>
  <si>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</si>
  <si>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</si>
  <si>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</si>
  <si>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</si>
  <si>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</si>
  <si>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</si>
  <si>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</si>
  <si>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</si>
  <si>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</si>
  <si>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</si>
  <si>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</si>
  <si>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</si>
  <si>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</si>
  <si>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</si>
  <si>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</si>
  <si>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</si>
  <si>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</si>
  <si>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</si>
  <si>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</si>
  <si>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</si>
  <si>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</si>
  <si>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</si>
  <si>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</si>
  <si>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</si>
  <si>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</si>
  <si>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</si>
  <si>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</si>
  <si>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</si>
  <si>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</si>
  <si>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</si>
  <si>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</si>
  <si>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</si>
  <si>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</si>
  <si>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</si>
  <si>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</si>
  <si>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</si>
  <si>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</si>
  <si>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</si>
  <si>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</si>
  <si>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</si>
  <si>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</si>
  <si>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</si>
  <si>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</si>
  <si>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</si>
  <si>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</si>
  <si>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</si>
  <si>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</si>
  <si>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</si>
  <si>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</si>
  <si>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</si>
  <si>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</si>
  <si>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</si>
  <si>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</si>
  <si>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</si>
  <si>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</si>
  <si>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</si>
  <si>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</si>
  <si>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</si>
  <si>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</si>
  <si>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</si>
  <si>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</si>
  <si>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</si>
  <si>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</si>
  <si>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</si>
  <si>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</si>
  <si>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</si>
  <si>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</si>
  <si>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</si>
  <si>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</si>
  <si>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</si>
  <si>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</si>
  <si>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</si>
  <si>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</si>
  <si>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</si>
  <si>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</si>
  <si>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</si>
  <si>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</si>
  <si>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</si>
  <si>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</si>
  <si>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</si>
  <si>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</si>
  <si>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</si>
  <si>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</si>
  <si>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</si>
  <si>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</si>
  <si>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</si>
  <si>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</si>
  <si>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</si>
  <si>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</si>
  <si>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</si>
  <si>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</si>
  <si>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</si>
  <si>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</si>
  <si>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</si>
  <si>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</si>
  <si>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</si>
  <si>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</si>
  <si>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</si>
  <si>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</si>
  <si>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</si>
  <si>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</si>
  <si>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</si>
  <si>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</si>
  <si>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</si>
  <si>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</si>
  <si>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</si>
  <si>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</si>
  <si>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</si>
  <si>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</si>
  <si>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</si>
  <si>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</si>
  <si>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</si>
  <si>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</si>
  <si>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</si>
  <si>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</si>
  <si>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</si>
  <si>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</si>
  <si>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</si>
  <si>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</si>
  <si>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</si>
  <si>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</si>
  <si>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</si>
  <si>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</si>
  <si>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</si>
  <si>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</si>
  <si>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</si>
  <si>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</si>
  <si>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</si>
  <si>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</si>
  <si>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</si>
  <si>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</si>
  <si>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</si>
  <si>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</si>
  <si>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</si>
  <si>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</si>
  <si>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</si>
  <si>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</si>
  <si>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</si>
  <si>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</si>
  <si>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</si>
  <si>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</si>
  <si>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</si>
  <si>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</si>
  <si>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</si>
  <si>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</si>
  <si>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</si>
  <si>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</si>
  <si>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</si>
  <si>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</si>
  <si>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</si>
  <si>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</si>
  <si>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</si>
  <si>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</si>
  <si>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</si>
  <si>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</si>
  <si>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</si>
  <si>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</si>
  <si>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</si>
  <si>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</si>
  <si>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</si>
  <si>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</si>
  <si>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</si>
  <si>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</si>
  <si>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</si>
  <si>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</si>
  <si>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</si>
  <si>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</si>
  <si>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</si>
  <si>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</si>
  <si>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</si>
  <si>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</si>
  <si>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</si>
  <si>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</si>
  <si>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</si>
  <si>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</si>
  <si>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</si>
  <si>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</si>
  <si>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</si>
  <si>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</si>
  <si>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</si>
  <si>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</si>
  <si>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</si>
  <si>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</si>
  <si>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</si>
  <si>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</si>
  <si>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</si>
  <si>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</si>
  <si>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</si>
  <si>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</si>
  <si>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</si>
  <si>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</si>
  <si>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</si>
  <si>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</si>
  <si>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</si>
  <si>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</si>
  <si>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</si>
  <si>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</si>
  <si>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</si>
  <si>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</si>
  <si>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</si>
  <si>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</si>
  <si>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</si>
  <si>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</si>
  <si>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</si>
  <si>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</si>
  <si>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</si>
  <si>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</si>
  <si>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</si>
  <si>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</si>
  <si>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</si>
  <si>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</si>
  <si>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</si>
  <si>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</si>
  <si>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</si>
  <si>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</si>
  <si>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</si>
  <si>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</si>
  <si>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</si>
  <si>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</si>
  <si>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</si>
  <si>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</si>
  <si>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</si>
  <si>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</si>
  <si>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</si>
  <si>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</si>
  <si>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</si>
  <si>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</si>
  <si>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</si>
  <si>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</si>
  <si>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</si>
  <si>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</si>
  <si>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</si>
  <si>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</si>
  <si>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</si>
  <si>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</si>
  <si>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</si>
  <si>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</si>
  <si>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</si>
  <si>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</si>
  <si>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</si>
  <si>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</si>
  <si>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</si>
  <si>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</si>
  <si>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</si>
  <si>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</si>
  <si>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</si>
  <si>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</si>
  <si>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</si>
  <si>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</si>
  <si>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</si>
  <si>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</si>
  <si>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</si>
  <si>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</si>
  <si>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</si>
  <si>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</si>
  <si>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</si>
  <si>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</si>
  <si>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</si>
  <si>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</si>
  <si>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</si>
  <si>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</si>
  <si>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</si>
  <si>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</si>
  <si>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</si>
  <si>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</si>
  <si>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</si>
  <si>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</si>
  <si>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</si>
  <si>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</si>
  <si>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</si>
  <si>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</si>
  <si>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</si>
  <si>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</si>
  <si>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</si>
  <si>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</si>
  <si>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</si>
  <si>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</si>
  <si>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</si>
  <si>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</si>
  <si>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</si>
  <si>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</si>
  <si>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</si>
  <si>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</si>
  <si>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</si>
  <si>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</si>
  <si>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</si>
  <si>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</si>
  <si>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</si>
  <si>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</si>
  <si>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</si>
  <si>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</si>
  <si>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</si>
  <si>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</si>
  <si>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</si>
  <si>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</si>
  <si>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</si>
  <si>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</si>
  <si>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</si>
  <si>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</si>
  <si>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</si>
  <si>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</si>
  <si>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</si>
  <si>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</si>
  <si>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</si>
  <si>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</si>
  <si>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</si>
  <si>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</si>
  <si>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</si>
  <si>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</si>
  <si>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</si>
  <si>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</si>
  <si>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</si>
  <si>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</si>
  <si>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</si>
  <si>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</si>
  <si>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</si>
  <si>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</si>
  <si>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</si>
  <si>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</si>
  <si>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</si>
  <si>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</si>
  <si>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</si>
  <si>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</si>
  <si>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</si>
  <si>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</si>
  <si>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</si>
  <si>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</si>
  <si>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</si>
  <si>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</si>
  <si>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</si>
  <si>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</si>
  <si>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</si>
  <si>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</si>
  <si>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</si>
  <si>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</si>
  <si>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</si>
  <si>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</si>
  <si>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</si>
  <si>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</si>
  <si>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</si>
  <si>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</si>
  <si>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</si>
  <si>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</si>
  <si>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</si>
  <si>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</si>
  <si>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</si>
  <si>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</si>
  <si>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</si>
  <si>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</si>
  <si>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</si>
  <si>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</si>
  <si>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</si>
  <si>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</si>
  <si>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</si>
  <si>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</si>
  <si>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</si>
  <si>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</si>
  <si>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</si>
  <si>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</si>
  <si>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</si>
  <si>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</si>
  <si>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</si>
  <si>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</si>
  <si>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</si>
  <si>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</si>
  <si>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</si>
  <si>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</si>
  <si>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</si>
  <si>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</si>
  <si>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</si>
  <si>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</si>
  <si>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</si>
  <si>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</si>
  <si>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</si>
  <si>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</si>
  <si>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</si>
  <si>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</si>
  <si>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</si>
  <si>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</si>
  <si>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</si>
  <si>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</si>
  <si>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</si>
  <si>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</si>
  <si>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</si>
  <si>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</si>
  <si>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</si>
  <si>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</si>
  <si>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</si>
  <si>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</si>
  <si>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</si>
  <si>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</si>
  <si>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</si>
  <si>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</si>
  <si>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</si>
  <si>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</si>
  <si>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</si>
  <si>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</si>
  <si>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</si>
  <si>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</si>
  <si>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</si>
  <si>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</si>
  <si>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</si>
  <si>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</si>
  <si>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</si>
  <si>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</si>
  <si>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</si>
  <si>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</si>
  <si>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</si>
  <si>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</si>
  <si>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</si>
  <si>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</si>
  <si>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</si>
  <si>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</si>
  <si>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</si>
  <si>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</si>
  <si>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</si>
  <si>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</si>
  <si>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</si>
  <si>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</si>
  <si>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</si>
  <si>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</si>
  <si>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</si>
  <si>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</si>
  <si>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</si>
  <si>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</si>
  <si>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</si>
  <si>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</si>
  <si>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</si>
  <si>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</si>
  <si>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</si>
  <si>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</si>
  <si>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</si>
  <si>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</si>
  <si>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</si>
  <si>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</si>
  <si>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</si>
  <si>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</si>
  <si>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</si>
  <si>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</si>
  <si>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</si>
  <si>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</si>
  <si>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</si>
  <si>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</si>
  <si>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</si>
  <si>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</si>
  <si>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</si>
  <si>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</si>
  <si>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</si>
  <si>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</si>
  <si>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</si>
  <si>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</si>
  <si>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</si>
  <si>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</si>
  <si>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</si>
  <si>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</si>
  <si>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</si>
  <si>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</si>
  <si>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</si>
  <si>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</si>
  <si>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</si>
  <si>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</si>
  <si>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</si>
  <si>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</si>
  <si>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</si>
  <si>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</si>
  <si>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</si>
  <si>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</si>
  <si>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</si>
  <si>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</si>
  <si>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</si>
  <si>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</si>
  <si>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</si>
  <si>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</si>
  <si>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</si>
  <si>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</si>
  <si>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</si>
  <si>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</si>
  <si>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</si>
  <si>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</si>
  <si>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</si>
  <si>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</si>
  <si>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</si>
  <si>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</si>
  <si>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</si>
  <si>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</si>
  <si>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</si>
  <si>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</si>
  <si>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</si>
  <si>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</si>
  <si>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</si>
  <si>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</si>
  <si>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</si>
  <si>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</si>
  <si>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</si>
  <si>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</si>
  <si>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</si>
  <si>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</si>
  <si>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</si>
  <si>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</si>
  <si>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</si>
  <si>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</si>
  <si>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</si>
  <si>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</si>
  <si>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</si>
  <si>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</si>
  <si>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</si>
  <si>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</si>
  <si>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</si>
  <si>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</si>
  <si>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</si>
  <si>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</si>
  <si>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</si>
  <si>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</si>
  <si>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</si>
  <si>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</si>
  <si>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</si>
  <si>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</si>
  <si>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</si>
  <si>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</si>
  <si>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</si>
  <si>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</si>
  <si>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</si>
  <si>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</si>
  <si>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</si>
  <si>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</si>
  <si>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</si>
  <si>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</si>
  <si>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</si>
  <si>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</si>
  <si>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</si>
  <si>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</si>
  <si>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</si>
  <si>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</si>
  <si>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</si>
  <si>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</si>
  <si>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</si>
  <si>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</si>
  <si>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</si>
  <si>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</si>
  <si>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</si>
  <si>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</si>
  <si>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</si>
  <si>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</si>
  <si>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</si>
  <si>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</si>
  <si>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</si>
  <si>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</si>
  <si>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</si>
  <si>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</si>
  <si>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</si>
  <si>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</si>
  <si>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</si>
  <si>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</si>
  <si>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</si>
  <si>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</si>
  <si>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</si>
  <si>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</si>
  <si>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</si>
  <si>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</si>
  <si>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</si>
  <si>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</si>
  <si>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</si>
  <si>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</si>
  <si>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</si>
  <si>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</si>
  <si>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</si>
  <si>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</si>
  <si>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</si>
  <si>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</si>
  <si>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</si>
  <si>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</si>
  <si>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</si>
  <si>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</si>
  <si>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</si>
  <si>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</si>
  <si>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</si>
  <si>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</si>
  <si>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</si>
  <si>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</si>
  <si>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</si>
  <si>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</si>
  <si>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</si>
  <si>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</si>
  <si>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</si>
  <si>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</si>
  <si>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</si>
  <si>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</si>
  <si>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</si>
  <si>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</si>
  <si>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</si>
  <si>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</si>
  <si>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</si>
  <si>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</si>
  <si>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</si>
  <si>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</si>
  <si>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</si>
  <si>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</si>
  <si>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</si>
  <si>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</si>
  <si>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</si>
  <si>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</si>
  <si>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</si>
  <si>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</si>
  <si>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</si>
  <si>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</si>
  <si>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</si>
  <si>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</si>
  <si>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</si>
  <si>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</si>
  <si>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</si>
  <si>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</si>
  <si>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</si>
  <si>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</si>
  <si>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</si>
  <si>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</si>
  <si>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</si>
  <si>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</si>
  <si>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</si>
  <si>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</si>
  <si>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</si>
  <si>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</si>
  <si>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</si>
  <si>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</si>
  <si>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</si>
  <si>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</si>
  <si>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</si>
  <si>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</si>
  <si>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</si>
  <si>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</si>
  <si>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</si>
  <si>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</si>
  <si>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</si>
  <si>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</si>
  <si>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</si>
  <si>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</si>
  <si>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</si>
  <si>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</si>
  <si>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</si>
  <si>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</si>
  <si>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</si>
  <si>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</si>
  <si>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</si>
  <si>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</si>
  <si>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</si>
  <si>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</si>
  <si>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</si>
  <si>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</si>
  <si>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</si>
  <si>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</si>
  <si>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</si>
  <si>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</si>
  <si>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</si>
  <si>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</si>
  <si>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</si>
  <si>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</si>
  <si>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</si>
  <si>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</si>
  <si>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</si>
  <si>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</si>
  <si>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</si>
  <si>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</si>
  <si>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</si>
  <si>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</si>
  <si>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</si>
  <si>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</si>
  <si>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</si>
  <si>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</si>
  <si>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</si>
  <si>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</si>
  <si>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</si>
  <si>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</si>
  <si>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</si>
  <si>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</si>
  <si>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</si>
  <si>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</si>
  <si>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</si>
  <si>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</si>
  <si>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</si>
  <si>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</si>
  <si>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</si>
  <si>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</si>
  <si>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</si>
  <si>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</si>
  <si>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</si>
  <si>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</si>
  <si>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</si>
  <si>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</si>
  <si>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</si>
  <si>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</si>
  <si>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</si>
  <si>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</si>
  <si>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</si>
  <si>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</si>
  <si>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</si>
  <si>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</si>
  <si>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</si>
  <si>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</si>
  <si>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</si>
  <si>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</si>
  <si>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</si>
  <si>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</si>
  <si>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</si>
  <si>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</si>
  <si>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</si>
  <si>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</si>
  <si>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</si>
  <si>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</si>
  <si>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</si>
  <si>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</si>
  <si>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</si>
  <si>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</si>
  <si>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</si>
  <si>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</si>
  <si>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</si>
  <si>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</si>
  <si>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</si>
  <si>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</si>
  <si>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</si>
  <si>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</si>
  <si>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</si>
  <si>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</si>
  <si>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</si>
  <si>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</si>
  <si>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</si>
  <si>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</si>
  <si>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</si>
  <si>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</si>
  <si>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</si>
  <si>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</si>
  <si>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</si>
  <si>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</si>
  <si>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</si>
  <si>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</si>
  <si>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</si>
  <si>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</si>
  <si>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</si>
  <si>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</si>
  <si>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</si>
  <si>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</si>
  <si>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</si>
  <si>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</si>
  <si>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</si>
  <si>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</si>
  <si>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</si>
  <si>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</si>
  <si>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</si>
  <si>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</si>
  <si>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</si>
  <si>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</si>
  <si>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</si>
  <si>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</si>
  <si>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</si>
  <si>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</si>
  <si>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</si>
  <si>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</si>
  <si>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</si>
  <si>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</si>
  <si>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</si>
  <si>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</si>
  <si>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</si>
  <si>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</si>
  <si>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</si>
  <si>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</si>
  <si>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</si>
  <si>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</si>
  <si>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</si>
  <si>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</si>
  <si>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</si>
  <si>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</si>
  <si>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</si>
  <si>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</si>
  <si>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</si>
  <si>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</si>
  <si>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</si>
  <si>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</si>
  <si>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</si>
  <si>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</si>
  <si>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</si>
  <si>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</si>
  <si>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</si>
  <si>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</si>
  <si>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</si>
  <si>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</si>
  <si>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</si>
  <si>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</si>
  <si>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</si>
  <si>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</si>
  <si>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</si>
  <si>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</si>
  <si>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</si>
  <si>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</si>
  <si>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</si>
  <si>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</si>
  <si>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</si>
  <si>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</si>
  <si>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</si>
  <si>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</si>
  <si>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</si>
  <si>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</si>
  <si>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</si>
  <si>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</si>
  <si>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</si>
  <si>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</si>
  <si>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</si>
  <si>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</si>
  <si>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</si>
  <si>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</si>
  <si>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</si>
  <si>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</si>
  <si>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</si>
  <si>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</si>
  <si>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</si>
  <si>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</si>
  <si>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</si>
  <si>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</si>
  <si>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</si>
  <si>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</si>
  <si>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</si>
  <si>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</si>
  <si>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</si>
  <si>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</si>
  <si>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</si>
  <si>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</si>
  <si>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</si>
  <si>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</si>
  <si>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</si>
  <si>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</si>
  <si>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</si>
  <si>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</si>
  <si>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</si>
  <si>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</si>
  <si>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</si>
  <si>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</si>
  <si>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</si>
  <si>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</si>
  <si>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</si>
  <si>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</si>
  <si>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</si>
  <si>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</si>
  <si>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</si>
  <si>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</si>
  <si>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</si>
  <si>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</si>
  <si>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</si>
  <si>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</si>
  <si>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</si>
  <si>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</si>
  <si>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</si>
  <si>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</si>
  <si>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</si>
  <si>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</si>
  <si>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</si>
  <si>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</si>
  <si>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</si>
  <si>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</si>
  <si>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</si>
  <si>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</si>
  <si>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</si>
  <si>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</si>
  <si>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</si>
  <si>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</si>
  <si>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</si>
  <si>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</si>
  <si>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</si>
  <si>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</si>
  <si>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</si>
  <si>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</si>
  <si>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</si>
  <si>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</si>
  <si>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</si>
  <si>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</si>
  <si>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</si>
  <si>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</si>
  <si>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</si>
  <si>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</si>
  <si>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</si>
  <si>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</si>
  <si>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</si>
  <si>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</si>
  <si>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</si>
  <si>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</si>
  <si>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</si>
  <si>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</si>
  <si>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</si>
  <si>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</si>
  <si>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</si>
  <si>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</si>
  <si>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</si>
  <si>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</si>
  <si>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</si>
  <si>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</si>
  <si>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</si>
  <si>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</si>
  <si>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</si>
  <si>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</si>
  <si>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</si>
  <si>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</si>
  <si>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</si>
  <si>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</si>
  <si>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</si>
  <si>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</si>
  <si>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</si>
  <si>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</si>
  <si>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</si>
  <si>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</si>
  <si>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</si>
  <si>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</si>
  <si>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</si>
  <si>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</si>
  <si>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</si>
  <si>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</si>
  <si>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</si>
  <si>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</si>
  <si>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</si>
  <si>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</si>
  <si>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</si>
  <si>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</si>
  <si>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</si>
  <si>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</si>
  <si>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</si>
  <si>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</si>
  <si>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</si>
  <si>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</si>
  <si>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</si>
  <si>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</si>
  <si>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</si>
  <si>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</si>
  <si>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</si>
  <si>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</si>
  <si>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</si>
  <si>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</si>
  <si>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</si>
  <si>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</si>
  <si>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</si>
  <si>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</si>
  <si>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</si>
  <si>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</si>
  <si>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</si>
  <si>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</si>
  <si>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</si>
  <si>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</si>
  <si>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</si>
  <si>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</si>
  <si>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</si>
  <si>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</si>
  <si>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</si>
  <si>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</si>
  <si>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</si>
  <si>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</si>
  <si>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</si>
  <si>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</si>
  <si>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</si>
  <si>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</si>
  <si>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</si>
  <si>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</si>
  <si>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</si>
  <si>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</si>
  <si>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</si>
  <si>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</si>
  <si>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</si>
  <si>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</si>
  <si>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</si>
  <si>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</si>
  <si>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</si>
  <si>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</si>
  <si>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</si>
  <si>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</si>
  <si>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</si>
  <si>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</si>
  <si>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</si>
  <si>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</si>
  <si>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</si>
  <si>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</si>
  <si>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</si>
  <si>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</si>
  <si>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</si>
  <si>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</si>
  <si>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</si>
  <si>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</si>
  <si>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</si>
  <si>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</si>
  <si>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</si>
  <si>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</si>
  <si>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</si>
  <si>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</si>
  <si>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</si>
  <si>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</si>
  <si>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</si>
  <si>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</si>
  <si>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</si>
  <si>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</si>
  <si>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</si>
  <si>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</si>
  <si>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</si>
  <si>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</si>
  <si>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</si>
  <si>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</si>
  <si>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</si>
  <si>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</si>
  <si>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</si>
  <si>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</si>
  <si>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</si>
  <si>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</si>
  <si>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</si>
  <si>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</si>
  <si>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</si>
  <si>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</si>
  <si>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</si>
  <si>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</si>
  <si>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</si>
  <si>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</si>
  <si>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</si>
  <si>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</si>
  <si>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</si>
  <si>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</si>
  <si>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</si>
  <si>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</si>
  <si>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</si>
  <si>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</si>
  <si>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</si>
  <si>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</si>
  <si>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</si>
  <si>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</si>
  <si>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</si>
  <si>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</si>
  <si>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</si>
  <si>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</si>
  <si>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</si>
  <si>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</si>
  <si>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</si>
  <si>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</si>
  <si>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</si>
  <si>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</si>
  <si>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</si>
  <si>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</si>
  <si>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</si>
  <si>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</si>
  <si>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</si>
  <si>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</si>
  <si>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</si>
  <si>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</si>
  <si>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</si>
  <si>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</si>
  <si>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</si>
  <si>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</si>
  <si>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</si>
  <si>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</si>
  <si>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</si>
  <si>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</si>
  <si>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</si>
  <si>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</si>
  <si>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</si>
  <si>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</si>
  <si>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</si>
  <si>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</si>
  <si>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</si>
  <si>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</si>
  <si>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</si>
  <si>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</si>
  <si>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</si>
  <si>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</si>
  <si>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</si>
  <si>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</si>
  <si>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</si>
  <si>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</si>
  <si>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</si>
  <si>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</si>
  <si>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</si>
  <si>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</si>
  <si>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</si>
  <si>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</si>
  <si>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</si>
  <si>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</si>
  <si>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</si>
  <si>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</si>
  <si>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</si>
  <si>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</si>
  <si>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</si>
  <si>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</si>
  <si>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</si>
  <si>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</si>
  <si>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</si>
  <si>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</si>
  <si>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</si>
  <si>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</si>
  <si>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</si>
  <si>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</si>
  <si>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</si>
  <si>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</si>
  <si>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</si>
  <si>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</si>
  <si>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</si>
  <si>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</si>
  <si>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</si>
  <si>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</si>
  <si>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</si>
  <si>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</si>
  <si>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</si>
  <si>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</si>
  <si>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</si>
  <si>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</si>
  <si>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</si>
  <si>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</si>
  <si>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</si>
  <si>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</si>
  <si>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</si>
  <si>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</si>
  <si>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</si>
  <si>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</si>
  <si>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</si>
  <si>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</si>
  <si>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</si>
  <si>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</si>
  <si>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</si>
  <si>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</si>
  <si>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</si>
  <si>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</si>
  <si>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</si>
  <si>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</si>
  <si>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</si>
  <si>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</si>
  <si>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</si>
  <si>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</si>
  <si>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</si>
  <si>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</si>
  <si>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</si>
  <si>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</si>
  <si>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</si>
  <si>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</si>
  <si>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</si>
  <si>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</si>
  <si>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</si>
  <si>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</si>
  <si>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</si>
  <si>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</si>
  <si>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</si>
  <si>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</si>
  <si>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</si>
  <si>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</si>
  <si>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</si>
  <si>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</si>
  <si>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</si>
  <si>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</si>
  <si>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</si>
  <si>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</si>
  <si>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</si>
  <si>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</si>
  <si>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</si>
  <si>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</si>
  <si>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</si>
  <si>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</si>
  <si>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</si>
  <si>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</si>
  <si>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</si>
  <si>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</si>
  <si>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</si>
  <si>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</si>
  <si>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</si>
  <si>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</si>
  <si>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</si>
  <si>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</si>
  <si>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</si>
  <si>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</si>
  <si>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</si>
  <si>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</si>
  <si>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</si>
  <si>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</si>
  <si>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</si>
  <si>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</si>
  <si>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</si>
  <si>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</si>
  <si>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</si>
  <si>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</si>
  <si>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</si>
  <si>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</si>
  <si>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</si>
  <si>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</si>
  <si>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</si>
  <si>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</si>
  <si>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</si>
  <si>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</si>
  <si>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</si>
  <si>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</si>
  <si>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</si>
  <si>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</si>
  <si>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</si>
  <si>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</si>
  <si>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</si>
  <si>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</si>
  <si>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</si>
  <si>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</si>
  <si>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</si>
  <si>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</si>
  <si>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</si>
  <si>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</si>
  <si>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</si>
  <si>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</si>
  <si>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</si>
  <si>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</si>
  <si>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</si>
  <si>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</si>
  <si>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</si>
  <si>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</si>
  <si>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</si>
  <si>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</si>
  <si>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</si>
  <si>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</si>
  <si>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</si>
  <si>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</si>
  <si>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</si>
  <si>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</si>
  <si>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</si>
  <si>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</si>
  <si>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</si>
  <si>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</si>
  <si>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</si>
  <si>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</si>
  <si>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</si>
  <si>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</si>
  <si>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</si>
  <si>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</si>
  <si>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</si>
  <si>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</si>
  <si>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</si>
  <si>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</si>
  <si>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</si>
  <si>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</si>
  <si>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</si>
  <si>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</si>
  <si>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</si>
  <si>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</si>
  <si>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</si>
  <si>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</si>
  <si>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</si>
  <si>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</si>
  <si>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</si>
  <si>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</si>
  <si>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</si>
  <si>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</si>
  <si>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</si>
  <si>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</si>
  <si>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</si>
  <si>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</si>
  <si>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</si>
  <si>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</si>
  <si>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</si>
  <si>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</si>
  <si>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</si>
  <si>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</si>
  <si>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</si>
  <si>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</si>
  <si>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</si>
  <si>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</si>
  <si>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</si>
  <si>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</si>
  <si>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</si>
  <si>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</si>
  <si>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</si>
  <si>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</si>
  <si>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</si>
  <si>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</si>
  <si>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</si>
  <si>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</si>
  <si>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</si>
  <si>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</si>
  <si>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</si>
  <si>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</si>
  <si>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</si>
  <si>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</si>
  <si>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</si>
  <si>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</si>
  <si>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</si>
  <si>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</si>
  <si>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</si>
  <si>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</si>
  <si>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</si>
  <si>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</si>
  <si>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</si>
  <si>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</si>
  <si>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</si>
  <si>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</si>
  <si>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</si>
  <si>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</si>
  <si>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</si>
  <si>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</si>
  <si>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</si>
  <si>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</si>
  <si>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</si>
  <si>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</si>
  <si>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</si>
  <si>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</si>
  <si>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</si>
  <si>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</si>
  <si>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</si>
  <si>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</si>
  <si>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</si>
  <si>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</si>
  <si>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</si>
  <si>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</si>
  <si>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</si>
  <si>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</si>
  <si>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</si>
  <si>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</si>
  <si>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</si>
  <si>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</si>
  <si>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</si>
  <si>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</si>
  <si>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</si>
  <si>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</si>
  <si>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</si>
  <si>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</si>
  <si>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</si>
  <si>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</si>
  <si>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</si>
  <si>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</si>
  <si>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</si>
  <si>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</si>
  <si>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</si>
  <si>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</si>
  <si>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</si>
  <si>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</si>
  <si>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</si>
  <si>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</si>
  <si>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</si>
  <si>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</si>
  <si>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</si>
  <si>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</si>
  <si>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</si>
  <si>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</si>
  <si>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</si>
  <si>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</si>
  <si>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</si>
  <si>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</si>
  <si>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</si>
  <si>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</si>
  <si>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</si>
  <si>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</si>
  <si>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</si>
  <si>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</si>
  <si>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</si>
  <si>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</si>
  <si>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</si>
  <si>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</si>
  <si>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</si>
  <si>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</si>
  <si>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</si>
  <si>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</si>
  <si>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</si>
  <si>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</si>
  <si>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</si>
  <si>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</si>
  <si>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</si>
  <si>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</si>
  <si>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</si>
  <si>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</si>
  <si>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</si>
  <si>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</si>
  <si>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</si>
  <si>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</si>
  <si>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</si>
  <si>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</si>
  <si>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</si>
  <si>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</si>
  <si>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</si>
  <si>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</si>
  <si>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</si>
  <si>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</si>
  <si>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</si>
  <si>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</si>
  <si>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</si>
  <si>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</si>
  <si>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</si>
  <si>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</si>
  <si>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</si>
  <si>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</si>
  <si>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</si>
  <si>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</si>
  <si>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</si>
  <si>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</si>
  <si>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</si>
  <si>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</si>
  <si>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</si>
  <si>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</si>
  <si>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</si>
  <si>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</si>
  <si>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</si>
  <si>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</si>
  <si>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</si>
  <si>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</si>
  <si>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</si>
  <si>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</si>
  <si>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</si>
  <si>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</si>
  <si>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</si>
  <si>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</si>
  <si>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</si>
  <si>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</si>
  <si>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</si>
  <si>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</si>
  <si>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</si>
  <si>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</si>
  <si>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</si>
  <si>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</si>
  <si>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</si>
  <si>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</si>
  <si>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</si>
  <si>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</si>
  <si>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</si>
  <si>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</si>
  <si>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</si>
  <si>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</si>
  <si>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</si>
  <si>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</si>
  <si>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</si>
  <si>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</si>
  <si>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</si>
  <si>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</si>
  <si>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</si>
  <si>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</si>
  <si>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</si>
  <si>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</si>
  <si>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</si>
  <si>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</si>
  <si>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</si>
  <si>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</si>
  <si>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</si>
  <si>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</si>
  <si>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</si>
  <si>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</si>
  <si>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</si>
  <si>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</si>
  <si>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</si>
  <si>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</si>
  <si>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</si>
  <si>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</si>
  <si>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</si>
  <si>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</si>
  <si>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</si>
  <si>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</si>
  <si>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</si>
  <si>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</si>
  <si>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</si>
  <si>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</si>
  <si>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</si>
  <si>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</si>
  <si>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</si>
  <si>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</si>
  <si>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</si>
  <si>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</si>
  <si>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</si>
  <si>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</si>
  <si>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</si>
  <si>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</si>
  <si>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</si>
  <si>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</si>
  <si>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</si>
  <si>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</si>
  <si>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</si>
  <si>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</si>
  <si>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</si>
  <si>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</si>
  <si>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</si>
  <si>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</si>
  <si>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</si>
  <si>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</si>
  <si>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</si>
  <si>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</si>
  <si>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</si>
  <si>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</si>
  <si>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</si>
  <si>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</si>
  <si>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</si>
  <si>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</si>
  <si>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</si>
  <si>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</si>
  <si>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</si>
  <si>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</si>
  <si>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</si>
  <si>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</si>
  <si>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</si>
  <si>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</si>
  <si>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</si>
  <si>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</si>
  <si>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</si>
  <si>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</si>
  <si>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</si>
  <si>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</si>
  <si>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</si>
  <si>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</si>
  <si>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</si>
  <si>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</si>
  <si>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</si>
  <si>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</si>
  <si>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</si>
  <si>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</si>
  <si>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</si>
  <si>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</si>
  <si>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</si>
  <si>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</si>
  <si>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</si>
  <si>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</si>
  <si>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</si>
  <si>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</si>
  <si>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</si>
  <si>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</si>
  <si>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</si>
  <si>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</si>
  <si>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</si>
  <si>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</si>
  <si>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</si>
  <si>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</si>
  <si>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</si>
  <si>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</si>
  <si>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</si>
  <si>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</si>
  <si>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</si>
  <si>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</si>
  <si>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</si>
  <si>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</si>
  <si>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</si>
  <si>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</si>
  <si>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</si>
  <si>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</si>
  <si>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</si>
  <si>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</si>
  <si>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</si>
  <si>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</si>
  <si>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</si>
  <si>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</si>
  <si>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</si>
  <si>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</si>
  <si>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</si>
  <si>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</si>
  <si>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</si>
  <si>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</si>
  <si>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</si>
  <si>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</si>
  <si>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</si>
  <si>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</si>
  <si>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</si>
  <si>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</si>
  <si>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</si>
  <si>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</si>
  <si>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</si>
  <si>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</si>
  <si>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</si>
  <si>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</si>
  <si>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</si>
  <si>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</si>
  <si>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</si>
  <si>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</si>
  <si>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</si>
  <si>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</si>
  <si>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</si>
  <si>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</si>
  <si>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</si>
  <si>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</si>
  <si>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</si>
  <si>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</si>
  <si>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</si>
  <si>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</si>
  <si>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</si>
  <si>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</si>
  <si>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</si>
  <si>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</si>
  <si>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</si>
  <si>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</si>
  <si>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</si>
  <si>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</si>
  <si>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</si>
  <si>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</si>
  <si>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</si>
  <si>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</si>
  <si>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</si>
  <si>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</si>
  <si>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</si>
  <si>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</si>
  <si>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</si>
  <si>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</si>
  <si>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</si>
  <si>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</si>
  <si>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</si>
  <si>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</si>
  <si>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</si>
  <si>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</si>
  <si>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</si>
  <si>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</si>
  <si>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</si>
  <si>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</si>
  <si>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</si>
  <si>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</si>
  <si>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</si>
  <si>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</si>
  <si>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</si>
  <si>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</si>
  <si>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</si>
  <si>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</si>
  <si>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</si>
  <si>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</si>
  <si>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</si>
  <si>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</si>
  <si>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</si>
  <si>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</si>
  <si>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</si>
  <si>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</si>
  <si>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</si>
  <si>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</si>
  <si>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</si>
  <si>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</si>
  <si>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</si>
  <si>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</si>
  <si>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</si>
  <si>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</si>
  <si>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</si>
  <si>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</si>
  <si>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</si>
  <si>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</si>
  <si>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</si>
  <si>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</si>
  <si>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</si>
  <si>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</si>
  <si>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</si>
  <si>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</si>
  <si>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</si>
  <si>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</si>
  <si>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</si>
  <si>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</si>
  <si>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</si>
  <si>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</si>
  <si>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</si>
  <si>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</si>
  <si>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</si>
  <si>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</si>
  <si>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</si>
  <si>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</si>
  <si>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</si>
  <si>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</si>
  <si>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</si>
  <si>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</si>
  <si>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</si>
  <si>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</si>
  <si>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</si>
  <si>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</si>
  <si>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</si>
  <si>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</si>
  <si>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</si>
  <si>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</si>
  <si>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</si>
  <si>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</si>
  <si>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</si>
  <si>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</si>
  <si>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</si>
  <si>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</si>
  <si>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</si>
  <si>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</si>
  <si>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</si>
  <si>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</si>
  <si>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</si>
  <si>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</si>
  <si>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</si>
  <si>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</si>
  <si>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</si>
  <si>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</si>
  <si>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</si>
  <si>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</si>
  <si>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</si>
  <si>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</si>
  <si>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</si>
  <si>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</si>
  <si>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</si>
  <si>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</si>
  <si>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</si>
  <si>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</si>
  <si>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</si>
  <si>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</si>
  <si>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</si>
  <si>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</si>
  <si>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</si>
  <si>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</si>
  <si>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</si>
  <si>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</si>
  <si>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</si>
  <si>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</si>
  <si>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</si>
  <si>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</si>
  <si>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</si>
  <si>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</si>
  <si>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</si>
  <si>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</si>
  <si>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</si>
  <si>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</si>
  <si>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</si>
  <si>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</si>
  <si>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</si>
  <si>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</si>
  <si>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</si>
  <si>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</si>
  <si>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</si>
  <si>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</si>
  <si>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</si>
  <si>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</si>
  <si>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</si>
  <si>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</si>
  <si>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</si>
  <si>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</si>
  <si>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</si>
  <si>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</si>
  <si>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</si>
  <si>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</si>
  <si>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</si>
  <si>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</si>
  <si>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</si>
  <si>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</si>
  <si>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</si>
  <si>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</si>
  <si>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</si>
  <si>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</si>
  <si>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</si>
  <si>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</si>
  <si>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</si>
  <si>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</si>
  <si>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</si>
  <si>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</si>
  <si>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</si>
  <si>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</si>
  <si>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</si>
  <si>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</si>
  <si>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</si>
  <si>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</si>
  <si>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</si>
  <si>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</si>
  <si>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</si>
  <si>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</si>
  <si>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</si>
  <si>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</si>
  <si>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</si>
  <si>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</si>
  <si>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</si>
  <si>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</si>
  <si>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</si>
  <si>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</si>
  <si>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</si>
  <si>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</si>
  <si>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</si>
  <si>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</si>
  <si>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</si>
  <si>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</si>
  <si>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</si>
  <si>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</si>
  <si>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</si>
  <si>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</si>
  <si>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</si>
  <si>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</si>
  <si>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</si>
  <si>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</si>
  <si>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</si>
  <si>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</si>
  <si>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</si>
  <si>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</si>
  <si>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</si>
  <si>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</si>
  <si>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</si>
  <si>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</si>
  <si>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</si>
  <si>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</si>
  <si>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</si>
  <si>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</si>
  <si>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</si>
  <si>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</si>
  <si>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</si>
  <si>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</si>
  <si>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</si>
  <si>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</si>
  <si>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</si>
  <si>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</si>
  <si>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</si>
  <si>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</si>
  <si>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</si>
  <si>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</si>
  <si>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</si>
  <si>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</si>
  <si>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</si>
  <si>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</si>
  <si>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</si>
  <si>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</si>
  <si>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</si>
  <si>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</si>
  <si>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</si>
  <si>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</si>
  <si>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</si>
  <si>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</si>
  <si>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</si>
  <si>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</si>
  <si>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</si>
  <si>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</si>
  <si>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</si>
  <si>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</si>
  <si>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</si>
  <si>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</si>
  <si>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</si>
  <si>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</si>
  <si>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</si>
  <si>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</si>
  <si>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</si>
  <si>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</si>
  <si>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</si>
  <si>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</si>
  <si>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</si>
  <si>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</si>
  <si>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</si>
  <si>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</si>
  <si>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</si>
  <si>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</si>
  <si>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</si>
  <si>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</si>
  <si>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</si>
  <si>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</si>
  <si>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</si>
  <si>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</si>
  <si>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</si>
  <si>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</si>
  <si>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</si>
  <si>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</si>
  <si>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</si>
  <si>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</si>
  <si>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</si>
  <si>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</si>
  <si>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</si>
  <si>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</si>
  <si>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</si>
  <si>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</si>
  <si>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</si>
  <si>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</si>
  <si>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</si>
  <si>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</si>
  <si>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</si>
  <si>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</si>
  <si>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</si>
  <si>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</si>
  <si>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</si>
  <si>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</si>
  <si>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</si>
  <si>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</si>
  <si>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</si>
  <si>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</si>
  <si>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</si>
  <si>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</si>
  <si>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</si>
  <si>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</si>
  <si>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</si>
  <si>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</si>
  <si>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</si>
  <si>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</si>
  <si>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</si>
  <si>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</si>
  <si>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</si>
  <si>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</si>
  <si>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</si>
  <si>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</si>
  <si>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</si>
  <si>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</si>
  <si>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</si>
  <si>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</si>
  <si>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</si>
  <si>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</si>
  <si>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</si>
  <si>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</si>
  <si>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</si>
  <si>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</si>
  <si>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</si>
  <si>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</si>
  <si>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</si>
  <si>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</si>
  <si>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</si>
  <si>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</si>
  <si>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</si>
  <si>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</si>
  <si>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</si>
  <si>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</si>
  <si>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</si>
  <si>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</si>
  <si>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</si>
  <si>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</si>
  <si>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</si>
  <si>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</si>
  <si>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</si>
  <si>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</si>
  <si>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</si>
  <si>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</si>
  <si>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</si>
  <si>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</si>
  <si>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</si>
  <si>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</si>
  <si>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</si>
  <si>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</si>
  <si>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</si>
  <si>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</si>
  <si>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</si>
  <si>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</si>
  <si>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</si>
  <si>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</si>
  <si>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</si>
  <si>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</si>
  <si>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</si>
  <si>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</si>
  <si>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</si>
  <si>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</si>
  <si>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</si>
  <si>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</si>
  <si>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</si>
  <si>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</si>
  <si>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</si>
  <si>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</si>
  <si>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</si>
  <si>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</si>
  <si>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</si>
  <si>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</si>
  <si>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</si>
  <si>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</si>
  <si>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</si>
  <si>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</si>
  <si>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</si>
  <si>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</si>
  <si>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</si>
  <si>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</si>
  <si>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</si>
  <si>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</si>
  <si>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</si>
  <si>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</si>
  <si>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</si>
  <si>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</si>
  <si>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</si>
  <si>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</si>
  <si>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</si>
  <si>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</si>
  <si>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</si>
  <si>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</si>
  <si>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</si>
  <si>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</si>
  <si>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</si>
  <si>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</si>
  <si>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</si>
  <si>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</si>
  <si>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</si>
  <si>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</si>
  <si>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</si>
  <si>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</si>
  <si>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</si>
  <si>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</si>
  <si>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</si>
  <si>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</si>
  <si>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</si>
  <si>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</si>
  <si>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</si>
  <si>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</si>
  <si>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</si>
  <si>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</si>
  <si>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</si>
  <si>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</si>
  <si>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</si>
  <si>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</si>
  <si>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</si>
  <si>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</si>
  <si>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</si>
  <si>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</si>
  <si>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</si>
  <si>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</si>
  <si>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</si>
  <si>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</si>
  <si>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</si>
  <si>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</si>
  <si>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</si>
  <si>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</si>
  <si>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</si>
  <si>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</si>
  <si>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</si>
  <si>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</si>
  <si>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</si>
  <si>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</si>
  <si>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</si>
  <si>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</si>
  <si>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</si>
  <si>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</si>
  <si>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</si>
  <si>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</si>
  <si>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</si>
  <si>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</si>
  <si>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</si>
  <si>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</si>
  <si>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</si>
  <si>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</si>
  <si>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</si>
  <si>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</si>
  <si>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</si>
  <si>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</si>
  <si>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</si>
  <si>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</si>
  <si>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</si>
  <si>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</si>
  <si>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</si>
  <si>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</si>
  <si>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</si>
  <si>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</si>
  <si>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</si>
  <si>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</si>
  <si>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</si>
  <si>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</si>
  <si>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</si>
  <si>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</si>
  <si>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</si>
  <si>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</si>
  <si>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</si>
  <si>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</si>
  <si>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</si>
  <si>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</si>
  <si>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</si>
  <si>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</si>
  <si>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</si>
  <si>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</si>
  <si>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</si>
  <si>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</si>
  <si>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</si>
  <si>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</si>
  <si>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</si>
  <si>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</si>
  <si>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</si>
  <si>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</si>
  <si>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</si>
  <si>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</si>
  <si>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</si>
  <si>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</si>
  <si>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</si>
  <si>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</si>
  <si>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</si>
  <si>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</si>
  <si>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</si>
  <si>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</si>
  <si>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</si>
  <si>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</si>
  <si>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</si>
  <si>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</si>
  <si>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</si>
  <si>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</si>
  <si>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</si>
  <si>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</si>
  <si>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</si>
  <si>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</si>
  <si>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</si>
  <si>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</si>
  <si>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</si>
  <si>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</si>
  <si>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</si>
  <si>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</si>
  <si>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</si>
  <si>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</si>
  <si>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</si>
  <si>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</si>
  <si>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</si>
  <si>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</si>
  <si>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</si>
  <si>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</si>
  <si>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</si>
  <si>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</si>
  <si>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</si>
  <si>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</si>
  <si>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</si>
  <si>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</si>
  <si>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</si>
  <si>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</si>
  <si>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</si>
  <si>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</si>
  <si>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</si>
  <si>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</si>
  <si>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</si>
  <si>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</si>
  <si>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</si>
  <si>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</si>
  <si>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</si>
  <si>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</si>
  <si>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</si>
  <si>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</si>
  <si>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</si>
  <si>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</si>
  <si>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</si>
  <si>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</si>
  <si>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</si>
  <si>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</si>
  <si>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</si>
  <si>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</si>
  <si>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</si>
  <si>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</si>
  <si>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</si>
  <si>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</si>
  <si>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</si>
  <si>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</si>
  <si>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</si>
  <si>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</si>
  <si>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</si>
  <si>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</si>
  <si>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</si>
  <si>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</si>
  <si>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</si>
  <si>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</si>
  <si>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</si>
  <si>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</si>
  <si>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</si>
  <si>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</si>
  <si>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</si>
  <si>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</si>
  <si>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</si>
  <si>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</si>
  <si>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</si>
  <si>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</si>
  <si>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</si>
  <si>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</si>
  <si>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</si>
  <si>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</si>
  <si>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</si>
  <si>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</si>
  <si>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</si>
  <si>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</si>
  <si>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</si>
  <si>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</si>
  <si>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</si>
  <si>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</si>
  <si>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</si>
  <si>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</si>
  <si>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</si>
  <si>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</si>
  <si>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</si>
  <si>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</si>
  <si>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</si>
  <si>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</si>
  <si>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</si>
  <si>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</si>
  <si>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</si>
  <si>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</si>
  <si>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</si>
  <si>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</si>
  <si>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</si>
  <si>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</si>
  <si>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</si>
  <si>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</si>
  <si>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</si>
  <si>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</si>
  <si>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</si>
  <si>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</si>
  <si>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</si>
  <si>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</si>
  <si>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</si>
  <si>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</si>
  <si>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</si>
  <si>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</si>
  <si>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</si>
  <si>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</si>
  <si>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</si>
  <si>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</si>
  <si>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</si>
  <si>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</si>
  <si>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</si>
  <si>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</si>
  <si>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</si>
  <si>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</si>
  <si>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</si>
  <si>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</si>
  <si>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</si>
  <si>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</si>
  <si>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</si>
  <si>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</si>
  <si>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</si>
  <si>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</si>
  <si>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</si>
  <si>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</si>
  <si>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</si>
  <si>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</si>
  <si>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</si>
  <si>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</si>
  <si>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</si>
  <si>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</si>
  <si>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</si>
  <si>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</si>
  <si>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</si>
  <si>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</si>
  <si>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</si>
  <si>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</si>
  <si>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</si>
  <si>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</si>
  <si>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</si>
  <si>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</si>
  <si>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</si>
  <si>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</si>
  <si>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</si>
  <si>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</si>
  <si>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</si>
  <si>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</si>
  <si>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</si>
  <si>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</si>
  <si>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</si>
  <si>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</si>
  <si>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</si>
  <si>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</si>
  <si>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</si>
  <si>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</si>
  <si>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</si>
  <si>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</si>
  <si>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</si>
  <si>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</si>
  <si>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</si>
  <si>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</si>
  <si>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</si>
  <si>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</si>
  <si>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</si>
  <si>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</si>
  <si>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</si>
  <si>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</si>
  <si>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</si>
  <si>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</si>
  <si>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</si>
  <si>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</si>
  <si>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</si>
  <si>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</si>
  <si>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</si>
  <si>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</si>
  <si>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</si>
  <si>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</si>
  <si>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</si>
  <si>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</si>
  <si>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</si>
  <si>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</si>
  <si>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</si>
  <si>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</si>
  <si>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</si>
  <si>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</si>
  <si>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</si>
  <si>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</si>
  <si>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</si>
  <si>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</si>
  <si>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</si>
  <si>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</si>
  <si>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</si>
  <si>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</si>
  <si>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</si>
  <si>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</si>
  <si>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</si>
  <si>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</si>
  <si>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</si>
  <si>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</si>
  <si>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</si>
  <si>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</si>
  <si>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</si>
  <si>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</si>
  <si>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</si>
  <si>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</si>
  <si>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</si>
  <si>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</si>
  <si>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</si>
  <si>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</si>
  <si>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</si>
  <si>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</si>
  <si>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</si>
  <si>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</si>
  <si>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</si>
  <si>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</si>
  <si>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</si>
  <si>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</si>
  <si>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</si>
  <si>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</si>
  <si>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</si>
  <si>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</si>
  <si>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</si>
  <si>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</si>
  <si>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</si>
  <si>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</si>
  <si>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</si>
  <si>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</si>
  <si>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</si>
  <si>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</si>
  <si>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</si>
  <si>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</si>
  <si>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</si>
  <si>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</si>
  <si>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</si>
  <si>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</si>
  <si>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</si>
  <si>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</si>
  <si>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</si>
  <si>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</si>
  <si>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</si>
  <si>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</si>
  <si>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</si>
  <si>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</si>
  <si>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</si>
  <si>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</si>
  <si>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</si>
  <si>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</si>
  <si>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</si>
  <si>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</si>
  <si>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</si>
  <si>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</si>
  <si>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</si>
  <si>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</si>
  <si>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</si>
  <si>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</si>
  <si>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</si>
  <si>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</si>
  <si>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</si>
  <si>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</si>
  <si>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</si>
  <si>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</si>
  <si>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</si>
  <si>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</si>
  <si>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</si>
  <si>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</si>
  <si>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</si>
  <si>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</si>
  <si>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</si>
  <si>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</si>
  <si>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</si>
  <si>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</si>
  <si>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</si>
  <si>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</si>
  <si>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</si>
  <si>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</si>
  <si>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</si>
  <si>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</si>
  <si>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</si>
  <si>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</si>
  <si>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</si>
  <si>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</si>
  <si>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</si>
  <si>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</si>
  <si>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</si>
  <si>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</si>
  <si>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</si>
  <si>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</si>
  <si>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</si>
  <si>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</si>
  <si>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</si>
  <si>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</si>
  <si>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</si>
  <si>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</si>
  <si>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</si>
  <si>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</si>
  <si>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</si>
  <si>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</si>
  <si>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</si>
  <si>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</si>
  <si>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</si>
  <si>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</si>
  <si>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</si>
  <si>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</si>
  <si>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</si>
  <si>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</si>
  <si>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</si>
  <si>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</si>
  <si>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</si>
  <si>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</si>
  <si>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</si>
  <si>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</si>
  <si>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</si>
  <si>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</si>
  <si>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</si>
  <si>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</si>
  <si>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</si>
  <si>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</si>
  <si>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</si>
  <si>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</si>
  <si>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</si>
  <si>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</si>
  <si>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</si>
  <si>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</si>
  <si>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</si>
  <si>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</si>
  <si>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</si>
  <si>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</si>
  <si>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</si>
  <si>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</si>
  <si>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</si>
  <si>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</si>
  <si>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</si>
  <si>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</si>
  <si>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</si>
  <si>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</si>
  <si>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</si>
  <si>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</si>
  <si>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</si>
  <si>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</si>
  <si>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</si>
  <si>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</si>
  <si>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</si>
  <si>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</si>
  <si>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</si>
  <si>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</si>
  <si>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</si>
  <si>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</si>
  <si>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</si>
  <si>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</si>
  <si>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</si>
  <si>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</si>
  <si>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</si>
  <si>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</si>
  <si>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</si>
  <si>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</si>
  <si>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</si>
  <si>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</si>
  <si>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</si>
  <si>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</si>
  <si>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</si>
  <si>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</si>
  <si>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</si>
  <si>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</si>
  <si>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</si>
  <si>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</si>
  <si>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</si>
  <si>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</si>
  <si>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</si>
  <si>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</si>
  <si>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</si>
  <si>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</si>
  <si>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</si>
  <si>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</si>
  <si>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</si>
  <si>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</si>
  <si>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</si>
  <si>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</si>
  <si>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</si>
  <si>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</si>
  <si>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</si>
  <si>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</si>
  <si>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</si>
  <si>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</si>
  <si>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</si>
  <si>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</si>
  <si>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</si>
  <si>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</si>
  <si>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</si>
  <si>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</si>
  <si>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</si>
  <si>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</si>
  <si>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</si>
  <si>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</si>
  <si>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</si>
  <si>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</si>
  <si>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</si>
  <si>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</si>
  <si>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</si>
  <si>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</si>
  <si>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</si>
  <si>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</si>
  <si>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</si>
  <si>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</si>
  <si>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</si>
  <si>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</si>
  <si>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</si>
  <si>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</si>
  <si>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</si>
  <si>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</si>
  <si>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</si>
  <si>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</si>
  <si>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</si>
  <si>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</si>
  <si>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</si>
  <si>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</si>
  <si>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</si>
  <si>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</si>
  <si>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</si>
  <si>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</si>
  <si>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</si>
  <si>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</si>
  <si>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</si>
  <si>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</si>
  <si>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</si>
  <si>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</si>
  <si>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</si>
  <si>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</si>
  <si>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</si>
  <si>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</si>
  <si>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</si>
  <si>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</si>
  <si>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</si>
  <si>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</si>
  <si>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</si>
  <si>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</si>
  <si>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</si>
  <si>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</si>
  <si>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</si>
  <si>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</si>
  <si>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</si>
  <si>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</si>
  <si>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</si>
  <si>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</si>
  <si>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</si>
  <si>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</si>
  <si>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</si>
  <si>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</si>
  <si>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</si>
  <si>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</si>
  <si>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</si>
  <si>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</si>
  <si>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</si>
  <si>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</si>
  <si>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</si>
  <si>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</si>
  <si>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</si>
  <si>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</si>
  <si>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</si>
  <si>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</si>
  <si>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</si>
  <si>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</si>
  <si>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</si>
  <si>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</si>
  <si>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</si>
  <si>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</si>
  <si>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</si>
  <si>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</si>
  <si>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</si>
  <si>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</si>
  <si>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</si>
  <si>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</si>
  <si>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</si>
  <si>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</si>
  <si>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</si>
  <si>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</si>
  <si>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</si>
  <si>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</si>
  <si>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</si>
  <si>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</si>
  <si>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</si>
  <si>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</si>
  <si>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</si>
  <si>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</si>
  <si>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</si>
  <si>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</si>
  <si>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</si>
  <si>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</si>
  <si>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</si>
  <si>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</si>
  <si>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</si>
  <si>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</si>
  <si>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</si>
  <si>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</si>
  <si>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</si>
  <si>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</si>
  <si>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</si>
  <si>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</si>
  <si>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</si>
  <si>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</si>
  <si>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</si>
  <si>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</si>
  <si>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</si>
  <si>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</si>
  <si>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</si>
  <si>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</si>
  <si>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</si>
  <si>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</si>
  <si>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</si>
  <si>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</si>
  <si>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</si>
  <si>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</si>
  <si>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</si>
  <si>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</si>
  <si>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</si>
  <si>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</si>
  <si>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</si>
  <si>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</si>
  <si>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</si>
  <si>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</si>
  <si>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</si>
  <si>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</si>
  <si>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</si>
  <si>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</si>
  <si>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</si>
  <si>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</si>
  <si>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</si>
  <si>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</si>
  <si>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</si>
  <si>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</si>
  <si>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</si>
  <si>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</si>
  <si>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</si>
  <si>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</si>
  <si>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</si>
  <si>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</si>
  <si>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</si>
  <si>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</si>
  <si>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</si>
  <si>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</si>
  <si>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</si>
  <si>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</si>
  <si>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</si>
  <si>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</si>
  <si>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</si>
  <si>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</si>
  <si>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</si>
  <si>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</si>
  <si>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</si>
  <si>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</si>
  <si>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</si>
  <si>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</si>
  <si>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</si>
  <si>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</si>
  <si>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</si>
  <si>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</si>
  <si>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</si>
  <si>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</si>
  <si>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</si>
  <si>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</si>
  <si>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</si>
  <si>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</si>
  <si>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</si>
  <si>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</si>
  <si>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</si>
  <si>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</si>
  <si>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</si>
  <si>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</si>
  <si>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</si>
  <si>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</si>
  <si>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</si>
  <si>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</si>
  <si>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</si>
  <si>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</si>
  <si>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</si>
  <si>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</si>
  <si>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</si>
  <si>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</si>
  <si>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</si>
  <si>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</si>
  <si>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</si>
  <si>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</si>
  <si>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</si>
  <si>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</si>
  <si>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</si>
  <si>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</si>
  <si>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</si>
  <si>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</si>
  <si>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</si>
  <si>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</si>
  <si>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</si>
  <si>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</si>
  <si>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</si>
  <si>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</si>
  <si>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</si>
  <si>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</si>
  <si>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</si>
  <si>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</si>
  <si>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</si>
  <si>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</si>
  <si>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</si>
  <si>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</si>
  <si>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</si>
  <si>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</si>
  <si>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</si>
  <si>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</si>
  <si>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</si>
  <si>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</si>
  <si>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</si>
  <si>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</si>
  <si>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</si>
  <si>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</si>
  <si>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</si>
  <si>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</si>
  <si>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</si>
  <si>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</si>
  <si>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</si>
  <si>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</si>
  <si>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</si>
  <si>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</si>
  <si>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</si>
  <si>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</si>
  <si>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</si>
  <si>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</si>
  <si>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</si>
  <si>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</si>
  <si>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</si>
  <si>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</si>
  <si>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</si>
  <si>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</si>
  <si>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</si>
  <si>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</si>
  <si>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</si>
  <si>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</si>
  <si>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</si>
  <si>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</si>
  <si>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</si>
  <si>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</si>
  <si>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</si>
  <si>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</si>
  <si>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</si>
  <si>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</si>
  <si>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</si>
  <si>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</si>
  <si>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</si>
  <si>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</si>
  <si>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</si>
  <si>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</si>
  <si>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</si>
  <si>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</si>
  <si>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</si>
  <si>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</si>
  <si>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</si>
  <si>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</si>
  <si>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</si>
  <si>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</si>
  <si>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</si>
  <si>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</si>
  <si>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</si>
  <si>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</si>
  <si>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</si>
  <si>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</si>
  <si>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</si>
  <si>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</si>
  <si>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</si>
  <si>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</si>
  <si>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</si>
  <si>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</si>
  <si>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</si>
  <si>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</si>
  <si>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</si>
  <si>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</si>
  <si>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</si>
  <si>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</si>
  <si>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</si>
  <si>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</si>
  <si>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</si>
  <si>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</si>
  <si>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</si>
  <si>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</si>
  <si>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</si>
  <si>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</si>
  <si>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</si>
  <si>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</si>
  <si>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</si>
  <si>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</si>
  <si>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</si>
  <si>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</si>
  <si>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</si>
  <si>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</si>
  <si>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</si>
  <si>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</si>
  <si>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</si>
  <si>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</si>
  <si>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</si>
  <si>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</si>
  <si>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</si>
  <si>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</si>
  <si>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</si>
  <si>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</si>
  <si>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</si>
  <si>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</si>
  <si>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</si>
  <si>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</si>
  <si>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</si>
  <si>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</si>
  <si>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</si>
  <si>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</si>
  <si>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</si>
  <si>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</si>
  <si>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</si>
  <si>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</si>
  <si>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</si>
  <si>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</si>
  <si>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</si>
  <si>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</si>
  <si>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</si>
  <si>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</si>
  <si>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</si>
  <si>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</si>
  <si>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</si>
  <si>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</si>
  <si>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</si>
  <si>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</si>
  <si>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</si>
  <si>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</si>
  <si>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</si>
  <si>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</si>
  <si>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</si>
  <si>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</si>
  <si>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</si>
  <si>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</si>
  <si>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</si>
  <si>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</si>
  <si>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</si>
  <si>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</si>
  <si>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</si>
  <si>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</si>
  <si>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</si>
  <si>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</si>
  <si>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</si>
  <si>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</si>
  <si>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</si>
  <si>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</si>
  <si>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</si>
  <si>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</si>
  <si>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</si>
  <si>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</si>
  <si>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</si>
  <si>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</si>
  <si>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</si>
  <si>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</si>
  <si>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</si>
  <si>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</si>
  <si>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</si>
  <si>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</si>
  <si>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</si>
  <si>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</si>
  <si>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</si>
  <si>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</si>
  <si>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</si>
  <si>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</si>
  <si>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</si>
  <si>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</si>
  <si>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</si>
  <si>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</si>
  <si>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</si>
  <si>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</si>
  <si>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</si>
  <si>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</si>
  <si>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</si>
  <si>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</si>
  <si>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</si>
  <si>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</si>
  <si>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</si>
  <si>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</si>
  <si>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</si>
  <si>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</si>
  <si>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</si>
  <si>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</si>
  <si>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</si>
  <si>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</si>
  <si>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</si>
  <si>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</si>
  <si>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</si>
  <si>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</si>
  <si>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</si>
  <si>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</si>
  <si>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</si>
  <si>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</si>
  <si>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</si>
  <si>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</si>
  <si>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</si>
  <si>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</si>
  <si>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</si>
  <si>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</si>
  <si>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</si>
  <si>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</si>
  <si>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</si>
  <si>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</si>
  <si>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</si>
  <si>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</si>
  <si>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</si>
  <si>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</si>
  <si>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</si>
  <si>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</si>
  <si>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</si>
  <si>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</si>
  <si>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</si>
  <si>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</si>
  <si>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</si>
  <si>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</si>
  <si>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</si>
  <si>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</si>
  <si>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</si>
  <si>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</si>
  <si>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</si>
  <si>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</si>
  <si>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</si>
  <si>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</si>
  <si>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</si>
  <si>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</si>
  <si>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</si>
  <si>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</si>
  <si>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</si>
  <si>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</si>
  <si>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</si>
  <si>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</si>
  <si>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</si>
  <si>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</si>
  <si>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</si>
  <si>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</si>
  <si>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</si>
  <si>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</si>
  <si>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</si>
  <si>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</si>
  <si>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</si>
  <si>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</si>
  <si>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</si>
  <si>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</si>
  <si>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</si>
  <si>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</si>
  <si>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</si>
  <si>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</si>
  <si>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</si>
  <si>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</si>
  <si>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</si>
  <si>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</si>
  <si>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</si>
  <si>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</si>
  <si>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</si>
  <si>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</si>
  <si>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</si>
  <si>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</si>
  <si>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</si>
  <si>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</si>
  <si>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</si>
  <si>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</si>
  <si>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</si>
  <si>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</si>
  <si>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</si>
  <si>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</si>
  <si>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</si>
  <si>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</si>
  <si>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</si>
  <si>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</si>
  <si>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</si>
  <si>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</si>
  <si>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</si>
  <si>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</si>
  <si>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</si>
  <si>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</si>
  <si>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</si>
  <si>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</si>
  <si>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</si>
  <si>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</si>
  <si>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</si>
  <si>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</si>
  <si>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</si>
  <si>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</si>
  <si>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</si>
  <si>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</si>
  <si>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</si>
  <si>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</si>
  <si>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</si>
  <si>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</si>
  <si>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</si>
  <si>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</si>
  <si>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</si>
  <si>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</si>
  <si>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</si>
  <si>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</si>
  <si>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</si>
  <si>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</si>
  <si>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</si>
  <si>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</si>
  <si>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</si>
  <si>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</si>
  <si>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</si>
  <si>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</si>
  <si>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</si>
  <si>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</si>
  <si>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</si>
  <si>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</si>
  <si>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</si>
  <si>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</si>
  <si>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</si>
  <si>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</si>
  <si>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</si>
  <si>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</si>
  <si>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</si>
  <si>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</si>
  <si>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</si>
  <si>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</si>
  <si>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</si>
  <si>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</si>
  <si>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</si>
  <si>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</si>
  <si>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</si>
  <si>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</si>
  <si>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</si>
  <si>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</si>
  <si>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</si>
  <si>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</si>
  <si>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</si>
  <si>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</si>
  <si>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</si>
  <si>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</si>
  <si>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</si>
  <si>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</si>
  <si>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</si>
  <si>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</si>
  <si>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</si>
  <si>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</si>
  <si>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</si>
  <si>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</si>
  <si>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</si>
  <si>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</si>
  <si>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</si>
  <si>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</si>
  <si>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</si>
  <si>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</si>
  <si>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</si>
  <si>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</si>
  <si>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</si>
  <si>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</si>
  <si>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</si>
  <si>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</si>
  <si>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</si>
  <si>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</si>
  <si>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</si>
  <si>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</si>
  <si>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</si>
  <si>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</si>
  <si>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</si>
  <si>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</si>
  <si>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</si>
  <si>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</si>
  <si>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</si>
  <si>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</si>
  <si>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</si>
  <si>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</si>
  <si>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</si>
  <si>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</si>
  <si>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</si>
  <si>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</si>
  <si>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</si>
  <si>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</si>
  <si>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</si>
  <si>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</si>
  <si>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</si>
  <si>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</si>
  <si>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</si>
  <si>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</si>
  <si>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</si>
  <si>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</si>
  <si>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</si>
  <si>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</si>
  <si>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</si>
  <si>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</si>
  <si>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</si>
  <si>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</si>
  <si>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</si>
  <si>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</si>
  <si>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</si>
  <si>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</si>
  <si>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</si>
  <si>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</si>
  <si>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</si>
  <si>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</si>
  <si>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</si>
  <si>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</si>
  <si>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</si>
  <si>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</si>
  <si>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</si>
  <si>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</si>
  <si>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</si>
  <si>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</si>
  <si>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</si>
  <si>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</si>
  <si>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</si>
  <si>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</si>
  <si>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</si>
  <si>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</si>
  <si>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</si>
  <si>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</si>
  <si>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</si>
  <si>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</si>
  <si>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</si>
  <si>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</si>
  <si>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</si>
  <si>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</si>
  <si>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</si>
  <si>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</si>
  <si>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</si>
  <si>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</si>
  <si>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</si>
  <si>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</si>
  <si>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</si>
  <si>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</si>
  <si>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</si>
  <si>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</si>
  <si>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</si>
  <si>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</si>
  <si>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</si>
  <si>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</si>
  <si>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</si>
  <si>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</si>
  <si>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</si>
  <si>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</si>
  <si>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</si>
  <si>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</si>
  <si>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</si>
  <si>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</si>
  <si>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</si>
  <si>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</si>
  <si>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</si>
  <si>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</si>
  <si>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</si>
  <si>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</si>
  <si>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</si>
  <si>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</si>
  <si>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</si>
  <si>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</si>
  <si>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</si>
  <si>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</si>
  <si>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</si>
  <si>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</si>
  <si>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</si>
  <si>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</si>
  <si>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</si>
  <si>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</si>
  <si>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</si>
  <si>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</si>
  <si>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</si>
  <si>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</si>
  <si>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</si>
  <si>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</si>
  <si>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</si>
  <si>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</si>
  <si>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</si>
  <si>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</si>
  <si>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</si>
  <si>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</si>
  <si>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</si>
  <si>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</si>
  <si>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</si>
  <si>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</si>
  <si>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</si>
  <si>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</si>
  <si>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</si>
  <si>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</si>
  <si>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</si>
  <si>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</si>
  <si>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</si>
  <si>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</si>
  <si>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</si>
  <si>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</si>
  <si>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</si>
  <si>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</si>
  <si>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</si>
  <si>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</si>
  <si>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</si>
  <si>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</si>
  <si>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</si>
  <si>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</si>
  <si>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</si>
  <si>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</si>
  <si>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</si>
  <si>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</si>
  <si>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</si>
  <si>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</si>
  <si>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</si>
  <si>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</si>
  <si>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</si>
  <si>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</si>
  <si>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</si>
  <si>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</si>
  <si>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</si>
  <si>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</si>
  <si>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</si>
  <si>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</si>
  <si>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</si>
  <si>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</si>
  <si>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</si>
  <si>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</si>
  <si>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</si>
  <si>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</si>
  <si>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</si>
  <si>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</si>
  <si>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</si>
  <si>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</si>
  <si>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</si>
  <si>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</si>
  <si>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</si>
  <si>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</si>
  <si>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</si>
  <si>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</si>
  <si>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</si>
  <si>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</si>
  <si>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</si>
  <si>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</si>
  <si>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</si>
  <si>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</si>
  <si>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</si>
  <si>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</si>
  <si>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</si>
  <si>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</si>
  <si>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</si>
  <si>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</si>
  <si>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</si>
  <si>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</si>
  <si>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</si>
  <si>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</si>
  <si>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</si>
  <si>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</si>
  <si>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</si>
  <si>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</si>
  <si>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</si>
  <si>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</si>
  <si>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</si>
  <si>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</si>
  <si>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</si>
  <si>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</si>
  <si>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</si>
  <si>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</si>
  <si>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</si>
  <si>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</si>
  <si>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</si>
  <si>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</si>
  <si>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</si>
  <si>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</si>
  <si>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</si>
  <si>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</si>
  <si>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</si>
  <si>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</si>
  <si>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</si>
  <si>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</si>
  <si>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</si>
  <si>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</si>
  <si>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</si>
  <si>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</si>
  <si>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</si>
  <si>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</si>
  <si>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</si>
  <si>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</si>
  <si>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</si>
  <si>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</si>
  <si>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</si>
  <si>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</si>
  <si>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</si>
  <si>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</si>
  <si>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</si>
  <si>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</si>
  <si>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</si>
  <si>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</si>
  <si>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</si>
  <si>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</si>
  <si>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</si>
  <si>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</si>
  <si>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</si>
  <si>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</si>
  <si>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</si>
  <si>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</si>
  <si>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</si>
  <si>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</si>
  <si>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</si>
  <si>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</si>
  <si>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</si>
  <si>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</si>
  <si>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</si>
  <si>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</si>
  <si>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</si>
  <si>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</si>
  <si>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</si>
  <si>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</si>
  <si>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</si>
  <si>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</si>
  <si>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</si>
  <si>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</si>
  <si>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</si>
  <si>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</si>
  <si>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</si>
  <si>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</si>
  <si>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</si>
  <si>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</si>
  <si>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</si>
  <si>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</si>
  <si>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</si>
  <si>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</si>
  <si>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</si>
  <si>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</si>
  <si>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</si>
  <si>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</si>
  <si>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</si>
  <si>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</si>
  <si>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</si>
  <si>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</si>
  <si>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</si>
  <si>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</si>
  <si>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</si>
  <si>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</si>
  <si>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</si>
  <si>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</si>
  <si>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</si>
  <si>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</si>
  <si>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</si>
  <si>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</si>
  <si>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</si>
  <si>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</si>
  <si>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</si>
  <si>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</si>
  <si>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</si>
  <si>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</si>
  <si>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</si>
  <si>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</si>
  <si>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</si>
  <si>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</si>
  <si>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</si>
  <si>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</si>
  <si>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</si>
  <si>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</si>
  <si>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</si>
  <si>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</si>
  <si>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</si>
  <si>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</si>
  <si>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</si>
  <si>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</si>
  <si>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</si>
  <si>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</si>
  <si>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</si>
  <si>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</si>
  <si>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</si>
  <si>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</si>
  <si>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</si>
  <si>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</si>
  <si>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</si>
  <si>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</si>
  <si>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</si>
  <si>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</si>
  <si>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</si>
  <si>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</si>
  <si>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</si>
  <si>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</si>
  <si>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</si>
  <si>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</si>
  <si>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</si>
  <si>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</si>
  <si>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</si>
  <si>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</si>
  <si>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</si>
  <si>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</si>
  <si>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</si>
  <si>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</si>
  <si>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</si>
  <si>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</si>
  <si>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</si>
  <si>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</si>
  <si>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</si>
  <si>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</si>
  <si>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</si>
  <si>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</si>
  <si>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</si>
  <si>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</si>
  <si>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</si>
  <si>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</si>
  <si>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</si>
  <si>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</si>
  <si>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</si>
  <si>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</si>
  <si>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</si>
  <si>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</si>
  <si>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</si>
  <si>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</si>
  <si>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</si>
  <si>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</si>
  <si>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</si>
  <si>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</si>
  <si>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</si>
  <si>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</si>
  <si>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</si>
  <si>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</si>
  <si>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</si>
  <si>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</si>
  <si>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</si>
  <si>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</si>
  <si>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</si>
  <si>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</si>
  <si>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</si>
  <si>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</si>
  <si>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</si>
  <si>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</si>
  <si>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</si>
  <si>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</si>
  <si>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</si>
  <si>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</si>
  <si>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</si>
  <si>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</si>
  <si>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</si>
  <si>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</si>
  <si>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</si>
  <si>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</si>
  <si>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</si>
  <si>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</si>
  <si>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</si>
  <si>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</si>
  <si>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</si>
  <si>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</si>
  <si>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</si>
  <si>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</si>
  <si>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</si>
  <si>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</si>
  <si>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</si>
  <si>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</si>
  <si>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</si>
  <si>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</si>
  <si>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</si>
  <si>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</si>
  <si>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</si>
  <si>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</si>
  <si>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</si>
  <si>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</si>
  <si>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</si>
  <si>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</si>
  <si>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</si>
  <si>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</si>
  <si>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</si>
  <si>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</si>
  <si>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</si>
  <si>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</si>
  <si>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</si>
  <si>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</si>
  <si>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</si>
  <si>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</si>
  <si>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</si>
  <si>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</si>
  <si>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</si>
  <si>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</si>
  <si>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</si>
  <si>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</si>
  <si>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</si>
  <si>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</si>
  <si>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</si>
  <si>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</si>
  <si>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</si>
  <si>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</si>
  <si>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</si>
  <si>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</si>
  <si>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</si>
  <si>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</si>
  <si>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</si>
  <si>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</si>
  <si>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</si>
  <si>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</si>
  <si>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</si>
  <si>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</si>
  <si>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</si>
  <si>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</si>
  <si>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</si>
  <si>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</si>
  <si>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</si>
  <si>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</si>
  <si>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</si>
  <si>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</si>
  <si>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</si>
  <si>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</si>
  <si>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</si>
  <si>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</si>
  <si>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</si>
  <si>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</si>
  <si>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</si>
  <si>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</si>
  <si>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</si>
  <si>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</si>
  <si>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</si>
  <si>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</si>
  <si>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</si>
  <si>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</si>
  <si>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</si>
  <si>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</si>
  <si>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</si>
  <si>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</si>
  <si>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</si>
  <si>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</si>
  <si>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</si>
  <si>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</si>
  <si>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</si>
  <si>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</si>
  <si>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</si>
  <si>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</si>
  <si>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</si>
  <si>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</si>
  <si>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</si>
  <si>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</si>
  <si>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</si>
  <si>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</si>
  <si>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</si>
  <si>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</si>
  <si>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</si>
  <si>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</si>
  <si>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</si>
  <si>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</si>
  <si>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</si>
  <si>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</si>
  <si>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</si>
  <si>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</si>
  <si>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</si>
  <si>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</si>
  <si>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</si>
  <si>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</si>
  <si>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</si>
  <si>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</si>
  <si>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</si>
  <si>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</si>
  <si>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</si>
  <si>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</si>
  <si>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</si>
  <si>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</si>
  <si>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</si>
  <si>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</si>
  <si>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</si>
  <si>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</si>
  <si>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</si>
  <si>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</si>
  <si>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</si>
  <si>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</si>
  <si>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</si>
  <si>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</si>
  <si>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</si>
  <si>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</si>
  <si>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</si>
  <si>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</si>
  <si>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</si>
  <si>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</si>
  <si>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</si>
  <si>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</si>
  <si>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</si>
  <si>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</si>
  <si>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</si>
  <si>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</si>
  <si>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</si>
  <si>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</si>
  <si>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</si>
  <si>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</si>
  <si>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</si>
  <si>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</si>
  <si>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</si>
  <si>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</si>
  <si>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</si>
  <si>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</si>
  <si>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</si>
  <si>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</si>
  <si>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</si>
  <si>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</si>
  <si>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</si>
  <si>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</si>
  <si>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</si>
  <si>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</si>
  <si>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</si>
  <si>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</si>
  <si>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</si>
  <si>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</si>
  <si>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</si>
  <si>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</si>
  <si>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</si>
  <si>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</si>
  <si>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</si>
  <si>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</si>
  <si>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</si>
  <si>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</si>
  <si>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</si>
  <si>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</si>
  <si>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</si>
  <si>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</si>
  <si>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</si>
  <si>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</si>
  <si>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</si>
  <si>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</si>
  <si>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</si>
  <si>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</si>
  <si>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</si>
  <si>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</si>
  <si>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</si>
  <si>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</si>
  <si>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</si>
  <si>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</si>
  <si>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</si>
  <si>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</si>
  <si>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</si>
  <si>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</si>
  <si>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</si>
  <si>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</si>
  <si>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</si>
  <si>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</si>
  <si>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</si>
  <si>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</si>
  <si>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</si>
  <si>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</si>
  <si>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</si>
  <si>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</si>
  <si>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</si>
  <si>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</si>
  <si>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</si>
  <si>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</si>
  <si>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</si>
  <si>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</si>
  <si>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</si>
  <si>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</si>
  <si>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</si>
  <si>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</si>
  <si>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</si>
  <si>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</si>
  <si>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</si>
  <si>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</si>
  <si>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</si>
  <si>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</si>
  <si>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</si>
  <si>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</si>
  <si>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</si>
  <si>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</si>
  <si>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</si>
  <si>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</si>
  <si>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</si>
  <si>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</si>
  <si>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</si>
  <si>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</si>
  <si>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</si>
  <si>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</si>
  <si>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</si>
  <si>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</si>
  <si>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</si>
  <si>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</si>
  <si>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</si>
  <si>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</si>
  <si>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</si>
  <si>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</si>
  <si>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</si>
  <si>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</si>
  <si>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</si>
  <si>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</si>
  <si>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</si>
  <si>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</si>
  <si>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</si>
  <si>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</si>
  <si>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</si>
  <si>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</si>
  <si>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</si>
  <si>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</si>
  <si>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</si>
  <si>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</si>
  <si>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</si>
  <si>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</si>
  <si>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</si>
  <si>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</si>
  <si>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</si>
  <si>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</si>
  <si>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</si>
  <si>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</si>
  <si>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</si>
  <si>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</si>
  <si>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</si>
  <si>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</si>
  <si>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</si>
  <si>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</si>
  <si>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</si>
  <si>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</si>
  <si>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</si>
  <si>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</si>
  <si>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</si>
  <si>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</si>
  <si>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</si>
  <si>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</si>
  <si>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</si>
  <si>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</si>
  <si>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</si>
  <si>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</si>
  <si>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</si>
  <si>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</si>
  <si>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</si>
  <si>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</si>
  <si>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</si>
  <si>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</si>
  <si>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</si>
  <si>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</si>
  <si>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</si>
  <si>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</si>
  <si>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</si>
  <si>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</si>
  <si>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</si>
  <si>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</si>
  <si>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</si>
  <si>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</si>
  <si>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</si>
  <si>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</si>
  <si>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</si>
  <si>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</si>
  <si>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</si>
  <si>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</si>
  <si>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</si>
  <si>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</si>
  <si>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</si>
  <si>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</si>
  <si>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</si>
  <si>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</si>
  <si>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</si>
  <si>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</si>
  <si>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</si>
  <si>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</si>
  <si>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</si>
  <si>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</si>
  <si>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</si>
  <si>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</si>
  <si>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</si>
  <si>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</si>
  <si>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</si>
  <si>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</si>
  <si>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</si>
  <si>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</si>
  <si>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</si>
  <si>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</si>
  <si>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</si>
  <si>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</si>
  <si>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</si>
  <si>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</si>
  <si>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</si>
  <si>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</si>
  <si>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</si>
  <si>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</si>
  <si>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</si>
  <si>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</si>
  <si>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</si>
  <si>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</si>
  <si>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</si>
  <si>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</si>
  <si>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</si>
  <si>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</si>
  <si>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</si>
  <si>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</si>
  <si>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</si>
  <si>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</si>
  <si>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</si>
  <si>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</si>
  <si>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</si>
  <si>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</si>
  <si>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</si>
  <si>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</si>
  <si>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</si>
  <si>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</si>
  <si>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</si>
  <si>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</si>
  <si>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</si>
  <si>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</si>
  <si>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</si>
  <si>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</si>
  <si>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</si>
  <si>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</si>
  <si>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</si>
  <si>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</si>
  <si>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</si>
  <si>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</si>
  <si>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</si>
  <si>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</si>
  <si>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</si>
  <si>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</si>
  <si>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</si>
  <si>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</si>
  <si>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</si>
  <si>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</si>
  <si>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</si>
  <si>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</si>
  <si>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</si>
  <si>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</si>
  <si>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</si>
  <si>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</si>
  <si>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</si>
  <si>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</si>
  <si>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</si>
  <si>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</si>
  <si>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</si>
  <si>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</si>
  <si>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</si>
  <si>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</si>
  <si>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</si>
  <si>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</si>
  <si>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</si>
  <si>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</si>
  <si>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</si>
  <si>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</si>
  <si>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</si>
  <si>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</si>
  <si>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</si>
  <si>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</si>
  <si>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</si>
  <si>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</si>
  <si>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</si>
  <si>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</si>
  <si>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</si>
  <si>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</si>
  <si>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</si>
  <si>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</si>
  <si>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</si>
  <si>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</si>
  <si>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</si>
  <si>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</si>
  <si>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</si>
  <si>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</si>
  <si>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</si>
  <si>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</si>
  <si>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</si>
  <si>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</si>
  <si>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</si>
  <si>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</si>
  <si>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</si>
  <si>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</si>
  <si>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</si>
  <si>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</si>
  <si>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</si>
  <si>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</si>
  <si>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</si>
  <si>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</si>
  <si>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</si>
  <si>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</si>
  <si>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</si>
  <si>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</si>
  <si>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</si>
  <si>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</si>
  <si>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</si>
  <si>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</si>
  <si>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</si>
  <si>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</si>
  <si>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</si>
  <si>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</si>
  <si>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</si>
  <si>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</si>
  <si>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</si>
  <si>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</si>
  <si>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</si>
  <si>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</si>
  <si>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</si>
  <si>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</si>
  <si>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</si>
  <si>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</si>
  <si>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</si>
  <si>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</si>
  <si>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</si>
  <si>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</si>
  <si>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</si>
  <si>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</si>
  <si>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</si>
  <si>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</si>
  <si>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</si>
  <si>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</si>
  <si>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</si>
  <si>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</si>
  <si>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</si>
  <si>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</si>
  <si>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</si>
  <si>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</si>
  <si>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</si>
  <si>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</si>
  <si>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</si>
  <si>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</si>
  <si>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</si>
  <si>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</si>
  <si>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</si>
  <si>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</si>
  <si>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</si>
  <si>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</si>
  <si>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</si>
  <si>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</si>
  <si>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</si>
  <si>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</si>
  <si>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</si>
  <si>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</si>
  <si>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</si>
  <si>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</si>
  <si>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</si>
  <si>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</si>
  <si>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</si>
  <si>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</si>
  <si>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</si>
  <si>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</si>
  <si>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</si>
  <si>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</si>
  <si>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</si>
  <si>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</si>
  <si>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</si>
  <si>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</si>
  <si>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</si>
  <si>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</si>
  <si>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</si>
  <si>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</si>
  <si>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</si>
  <si>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</si>
  <si>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</si>
  <si>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</si>
  <si>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</si>
  <si>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</si>
  <si>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</si>
  <si>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</si>
  <si>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</si>
  <si>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</si>
  <si>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</si>
  <si>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</si>
  <si>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</si>
  <si>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</si>
  <si>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</si>
  <si>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</si>
  <si>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</si>
  <si>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</si>
  <si>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</si>
  <si>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</si>
  <si>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</si>
  <si>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</si>
  <si>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</si>
  <si>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</si>
  <si>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</si>
  <si>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</si>
  <si>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</si>
  <si>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</si>
  <si>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</si>
  <si>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</si>
  <si>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</si>
  <si>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</si>
  <si>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</si>
  <si>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</si>
  <si>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</si>
  <si>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</si>
  <si>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</si>
  <si>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</si>
  <si>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</si>
  <si>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</si>
  <si>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</si>
  <si>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</si>
  <si>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</si>
  <si>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</si>
  <si>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</si>
  <si>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</si>
  <si>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</si>
  <si>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</si>
  <si>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</si>
  <si>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</si>
  <si>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</si>
  <si>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</si>
  <si>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</si>
  <si>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</si>
  <si>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</si>
  <si>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</si>
  <si>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</si>
  <si>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</si>
  <si>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</si>
  <si>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</si>
  <si>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</si>
  <si>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</si>
  <si>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</si>
  <si>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</si>
  <si>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</si>
  <si>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</si>
  <si>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</si>
  <si>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</si>
  <si>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</si>
  <si>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</si>
  <si>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</si>
  <si>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</si>
  <si>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</si>
  <si>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</si>
  <si>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</si>
  <si>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</si>
  <si>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</si>
  <si>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</si>
  <si>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</si>
  <si>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</si>
  <si>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</si>
  <si>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</si>
  <si>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</si>
  <si>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</si>
  <si>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</si>
  <si>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</si>
  <si>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</si>
  <si>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</si>
  <si>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</si>
  <si>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</si>
  <si>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</si>
  <si>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</si>
  <si>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</si>
  <si>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</si>
  <si>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</si>
  <si>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</si>
  <si>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</si>
  <si>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</si>
  <si>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</si>
  <si>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</si>
  <si>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</si>
  <si>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</si>
  <si>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</si>
  <si>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</si>
  <si>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</si>
  <si>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</si>
  <si>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</si>
  <si>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</si>
  <si>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</si>
  <si>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</si>
  <si>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</si>
  <si>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</si>
  <si>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</si>
  <si>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</si>
  <si>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</si>
  <si>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</si>
  <si>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</si>
  <si>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</si>
  <si>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</si>
  <si>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</si>
  <si>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</si>
  <si>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</si>
  <si>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</si>
  <si>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</si>
  <si>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</si>
  <si>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</si>
  <si>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</si>
  <si>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</si>
  <si>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</si>
  <si>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</si>
  <si>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</si>
  <si>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</si>
  <si>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</si>
  <si>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</si>
  <si>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</si>
  <si>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</si>
  <si>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</si>
  <si>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</si>
  <si>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</si>
  <si>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</si>
  <si>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</si>
  <si>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</si>
  <si>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</si>
  <si>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</si>
  <si>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</si>
  <si>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</si>
  <si>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</si>
  <si>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</si>
  <si>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</si>
  <si>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</si>
  <si>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</si>
  <si>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</si>
  <si>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</si>
  <si>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</si>
  <si>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</si>
  <si>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</si>
  <si>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</si>
  <si>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</si>
  <si>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</si>
  <si>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</si>
  <si>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</si>
  <si>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</si>
  <si>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</si>
  <si>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</si>
  <si>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</si>
  <si>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</si>
  <si>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</si>
  <si>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</si>
  <si>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</si>
  <si>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</si>
  <si>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</si>
  <si>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</si>
  <si>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</si>
  <si>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</si>
  <si>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</si>
  <si>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</si>
  <si>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</si>
  <si>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</si>
  <si>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</si>
  <si>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</si>
  <si>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</si>
  <si>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</si>
  <si>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</si>
  <si>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</si>
  <si>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</si>
  <si>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</si>
  <si>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</si>
  <si>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</si>
  <si>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</si>
  <si>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</si>
  <si>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</si>
  <si>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</si>
  <si>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</si>
  <si>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</si>
  <si>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</si>
  <si>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</si>
  <si>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</si>
  <si>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</si>
  <si>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</si>
  <si>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</si>
  <si>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</si>
  <si>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</si>
  <si>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</si>
  <si>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</si>
  <si>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</si>
  <si>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</si>
  <si>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</si>
  <si>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</si>
  <si>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</si>
  <si>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</si>
  <si>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</si>
  <si>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</si>
  <si>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</si>
  <si>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</si>
  <si>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</si>
  <si>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</si>
  <si>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</si>
  <si>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</si>
  <si>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</si>
  <si>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</si>
  <si>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</si>
  <si>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</si>
  <si>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</si>
  <si>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</si>
  <si>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</si>
  <si>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</si>
  <si>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</si>
  <si>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</si>
  <si>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</si>
  <si>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</si>
  <si>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</si>
  <si>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</si>
  <si>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</si>
  <si>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</si>
  <si>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</si>
  <si>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</si>
  <si>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</si>
  <si>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</si>
  <si>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</si>
  <si>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</si>
  <si>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</si>
  <si>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</si>
  <si>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</si>
  <si>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</si>
  <si>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</si>
  <si>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</si>
  <si>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</si>
  <si>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</si>
  <si>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</si>
  <si>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</si>
  <si>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</si>
  <si>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</si>
  <si>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</si>
  <si>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</si>
  <si>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</si>
  <si>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</si>
  <si>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</si>
  <si>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</si>
  <si>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</si>
  <si>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</si>
  <si>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</si>
  <si>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</si>
  <si>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</si>
  <si>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</si>
  <si>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</si>
  <si>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</si>
  <si>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</si>
  <si>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</si>
  <si>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</si>
  <si>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</si>
  <si>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</si>
  <si>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</si>
  <si>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</si>
  <si>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</si>
  <si>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</si>
  <si>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</si>
  <si>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</si>
  <si>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</si>
  <si>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</si>
  <si>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</si>
  <si>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</si>
  <si>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</si>
  <si>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</si>
  <si>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</si>
  <si>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</si>
  <si>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</si>
  <si>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</si>
  <si>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</si>
  <si>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</si>
  <si>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</si>
  <si>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</si>
  <si>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</si>
  <si>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</si>
  <si>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</si>
  <si>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</si>
  <si>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</si>
  <si>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</si>
  <si>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</si>
  <si>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</si>
  <si>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</si>
  <si>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</si>
  <si>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</si>
  <si>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</si>
  <si>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</si>
  <si>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</si>
  <si>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</si>
  <si>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</si>
  <si>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</si>
  <si>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</si>
  <si>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</si>
  <si>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</si>
  <si>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</si>
  <si>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</si>
  <si>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</si>
  <si>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</si>
  <si>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</si>
  <si>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</si>
  <si>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</si>
  <si>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</si>
  <si>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</si>
  <si>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</si>
  <si>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</si>
  <si>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</si>
  <si>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</si>
  <si>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</si>
  <si>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</si>
  <si>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</si>
  <si>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</si>
  <si>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</si>
  <si>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</si>
  <si>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</si>
  <si>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</si>
  <si>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</si>
  <si>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</si>
  <si>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</si>
  <si>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</si>
  <si>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</si>
  <si>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</si>
  <si>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</si>
  <si>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</si>
  <si>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</si>
  <si>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</si>
  <si>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</si>
  <si>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</si>
  <si>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</si>
  <si>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</si>
  <si>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</si>
  <si>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</si>
  <si>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</si>
  <si>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</si>
  <si>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</si>
  <si>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</si>
  <si>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</si>
  <si>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</si>
  <si>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</si>
  <si>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</si>
  <si>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</si>
  <si>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</si>
  <si>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</si>
  <si>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</si>
  <si>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</si>
  <si>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</si>
  <si>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</si>
  <si>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</si>
  <si>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</si>
  <si>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</si>
  <si>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</si>
  <si>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</si>
  <si>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</si>
  <si>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</si>
  <si>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</si>
  <si>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</si>
  <si>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</si>
  <si>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</si>
  <si>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</si>
  <si>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</si>
  <si>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</si>
  <si>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</si>
  <si>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</si>
  <si>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</si>
  <si>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</si>
  <si>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</si>
  <si>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</si>
  <si>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</si>
  <si>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</si>
  <si>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</si>
  <si>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</si>
  <si>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</si>
  <si>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</si>
  <si>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</si>
  <si>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</si>
  <si>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</si>
  <si>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</si>
  <si>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</si>
  <si>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</si>
  <si>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</si>
  <si>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</si>
  <si>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</si>
  <si>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</si>
  <si>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</si>
  <si>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</si>
  <si>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</si>
  <si>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</si>
  <si>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</si>
  <si>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</si>
  <si>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</si>
  <si>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</si>
  <si>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</si>
  <si>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</si>
  <si>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</si>
  <si>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</si>
  <si>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</si>
  <si>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</si>
  <si>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</si>
  <si>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</si>
  <si>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</si>
  <si>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</si>
  <si>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</si>
  <si>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</si>
  <si>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</si>
  <si>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</si>
  <si>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</si>
  <si>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</si>
  <si>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</si>
  <si>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</si>
  <si>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</si>
  <si>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</si>
  <si>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</si>
  <si>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</si>
  <si>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</si>
  <si>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</si>
  <si>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</si>
  <si>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</si>
  <si>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</si>
  <si>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</si>
  <si>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</si>
  <si>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</si>
  <si>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</si>
  <si>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</si>
  <si>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</si>
  <si>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</si>
  <si>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</si>
  <si>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</si>
  <si>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</si>
  <si>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</si>
  <si>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</si>
  <si>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</si>
  <si>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</si>
  <si>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</si>
  <si>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</si>
  <si>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</si>
  <si>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</si>
  <si>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</si>
  <si>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</si>
  <si>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</si>
  <si>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</si>
  <si>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</si>
  <si>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</si>
  <si>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</si>
  <si>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</si>
  <si>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</si>
  <si>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</si>
  <si>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</si>
  <si>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</si>
  <si>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</si>
  <si>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</si>
  <si>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</si>
  <si>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</si>
  <si>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</si>
  <si>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</si>
  <si>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</si>
  <si>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</si>
  <si>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</si>
  <si>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</si>
  <si>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</si>
  <si>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</si>
  <si>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</si>
  <si>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</si>
  <si>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</si>
  <si>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</si>
  <si>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</si>
  <si>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</si>
  <si>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</si>
  <si>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</si>
  <si>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</si>
  <si>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</si>
  <si>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</si>
  <si>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</si>
  <si>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</si>
  <si>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</si>
  <si>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</si>
  <si>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</si>
  <si>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</si>
  <si>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</si>
  <si>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</si>
  <si>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</si>
  <si>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</si>
  <si>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</si>
  <si>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</si>
  <si>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</si>
  <si>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</si>
  <si>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</si>
  <si>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</si>
  <si>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</si>
  <si>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</si>
  <si>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</si>
  <si>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</si>
  <si>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</si>
  <si>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</si>
  <si>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</si>
  <si>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</si>
  <si>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</si>
  <si>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</si>
  <si>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</si>
  <si>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</si>
  <si>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</si>
  <si>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</si>
  <si>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</si>
  <si>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</si>
  <si>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</si>
  <si>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</si>
  <si>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</si>
  <si>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</si>
  <si>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</si>
  <si>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</si>
  <si>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</si>
  <si>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</si>
  <si>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</si>
  <si>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</si>
  <si>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</si>
  <si>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</si>
  <si>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</si>
  <si>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</si>
  <si>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</si>
  <si>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</si>
  <si>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</si>
  <si>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</si>
  <si>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</si>
  <si>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</si>
  <si>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</si>
  <si>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</si>
  <si>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</si>
  <si>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</si>
  <si>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</si>
  <si>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</si>
  <si>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</si>
  <si>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</si>
  <si>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</si>
  <si>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</si>
  <si>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</si>
  <si>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</si>
  <si>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</si>
  <si>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</si>
  <si>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</si>
  <si>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</si>
  <si>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</si>
  <si>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</si>
  <si>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</si>
  <si>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</si>
  <si>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</si>
  <si>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</si>
  <si>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</si>
  <si>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</si>
  <si>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</si>
  <si>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</si>
  <si>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</si>
  <si>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</si>
  <si>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</si>
  <si>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</si>
  <si>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</si>
  <si>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</si>
  <si>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</si>
  <si>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</si>
  <si>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</si>
  <si>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</si>
  <si>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</si>
  <si>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</si>
  <si>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</si>
  <si>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</si>
  <si>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</si>
  <si>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</si>
  <si>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</si>
  <si>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</si>
  <si>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</si>
  <si>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</si>
  <si>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</si>
  <si>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</si>
  <si>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</si>
  <si>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</si>
  <si>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</si>
  <si>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</si>
  <si>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</si>
  <si>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</si>
  <si>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</si>
  <si>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</si>
  <si>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</si>
  <si>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</si>
  <si>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</si>
  <si>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</si>
  <si>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</si>
  <si>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</si>
  <si>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</si>
  <si>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</si>
  <si>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</si>
  <si>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</si>
  <si>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</si>
  <si>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</si>
  <si>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</si>
  <si>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</si>
  <si>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</si>
  <si>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</si>
  <si>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</si>
  <si>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</si>
  <si>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</si>
  <si>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</si>
  <si>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</si>
  <si>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</si>
  <si>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</si>
  <si>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</si>
  <si>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</si>
  <si>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</si>
  <si>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</si>
  <si>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</si>
  <si>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</si>
  <si>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</si>
  <si>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</si>
  <si>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</si>
  <si>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</si>
  <si>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</si>
  <si>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</si>
  <si>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</si>
  <si>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</si>
  <si>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</si>
  <si>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</si>
  <si>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</si>
  <si>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</si>
  <si>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</si>
  <si>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</si>
  <si>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</si>
  <si>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</si>
  <si>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</si>
  <si>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</si>
  <si>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</si>
  <si>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</si>
  <si>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</si>
  <si>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</si>
  <si>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</si>
  <si>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</si>
  <si>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</si>
  <si>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</si>
  <si>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</si>
  <si>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</si>
  <si>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</si>
  <si>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</si>
  <si>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</si>
  <si>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</si>
  <si>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</si>
  <si>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</si>
  <si>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</si>
  <si>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</si>
  <si>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</si>
  <si>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</si>
  <si>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</si>
  <si>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</si>
  <si>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</si>
  <si>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</si>
  <si>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</si>
  <si>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</si>
  <si>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</si>
  <si>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</si>
  <si>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</si>
  <si>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</si>
  <si>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</si>
  <si>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</si>
  <si>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</si>
  <si>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</si>
  <si>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</si>
  <si>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</si>
  <si>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</si>
  <si>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</si>
  <si>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</si>
  <si>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</si>
  <si>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</si>
  <si>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</si>
  <si>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</si>
  <si>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</si>
  <si>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</si>
  <si>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</si>
  <si>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</si>
  <si>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</si>
  <si>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</si>
  <si>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</si>
  <si>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</si>
  <si>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</si>
  <si>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</si>
  <si>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</si>
  <si>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</si>
  <si>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</si>
  <si>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</si>
  <si>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</si>
  <si>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</si>
  <si>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</si>
  <si>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</si>
  <si>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</si>
  <si>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</si>
  <si>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</si>
  <si>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</si>
  <si>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</si>
  <si>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</si>
  <si>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</si>
  <si>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</si>
  <si>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</si>
  <si>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</si>
  <si>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</si>
  <si>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</si>
  <si>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</si>
  <si>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</si>
  <si>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</si>
  <si>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</si>
  <si>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</si>
  <si>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</si>
  <si>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</si>
  <si>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</si>
  <si>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</si>
  <si>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</si>
  <si>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</si>
  <si>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</si>
  <si>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</si>
  <si>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</si>
  <si>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</si>
  <si>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</si>
  <si>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</si>
  <si>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</si>
  <si>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</si>
  <si>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</si>
  <si>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</si>
  <si>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</si>
  <si>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</si>
  <si>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</si>
  <si>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</si>
  <si>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</si>
  <si>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</si>
  <si>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</si>
  <si>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</si>
  <si>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</si>
  <si>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</si>
  <si>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</si>
  <si>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</si>
  <si>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</si>
  <si>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</si>
  <si>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</si>
  <si>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</si>
  <si>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</si>
  <si>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</si>
  <si>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</si>
  <si>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</si>
  <si>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</si>
  <si>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</si>
  <si>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</si>
  <si>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</si>
  <si>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</si>
  <si>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</si>
  <si>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</si>
  <si>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</si>
  <si>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</si>
  <si>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</si>
  <si>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</si>
  <si>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</si>
  <si>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</si>
  <si>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</si>
  <si>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</si>
  <si>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</si>
  <si>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</si>
  <si>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</si>
  <si>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</si>
  <si>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</si>
  <si>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</si>
  <si>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</si>
  <si>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</si>
  <si>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</si>
  <si>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</si>
  <si>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</si>
  <si>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</si>
  <si>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</si>
  <si>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</si>
  <si>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</si>
  <si>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</si>
  <si>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</si>
  <si>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</si>
  <si>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</si>
  <si>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</si>
  <si>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</si>
  <si>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</si>
  <si>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</si>
  <si>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</si>
  <si>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</si>
  <si>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</si>
  <si>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</si>
  <si>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</si>
  <si>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</si>
  <si>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</si>
  <si>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</si>
  <si>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</si>
  <si>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</si>
  <si>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</si>
  <si>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</si>
  <si>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</si>
  <si>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</si>
  <si>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</si>
  <si>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</si>
  <si>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</si>
  <si>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</si>
  <si>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</si>
  <si>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</si>
  <si>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</si>
  <si>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</si>
  <si>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</si>
  <si>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</si>
  <si>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</si>
  <si>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</si>
  <si>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</si>
  <si>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</si>
  <si>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</si>
  <si>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</si>
  <si>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</si>
  <si>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</si>
  <si>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</si>
  <si>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</si>
  <si>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</si>
  <si>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</si>
  <si>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</si>
  <si>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</si>
  <si>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</si>
  <si>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</si>
  <si>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</si>
  <si>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</si>
  <si>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</si>
  <si>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</si>
  <si>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</si>
  <si>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</si>
  <si>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</si>
  <si>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</si>
  <si>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</si>
  <si>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</si>
  <si>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</si>
  <si>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</si>
  <si>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</si>
  <si>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</si>
  <si>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</si>
  <si>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</si>
  <si>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</si>
  <si>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</si>
  <si>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</si>
  <si>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</si>
  <si>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</si>
  <si>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</si>
  <si>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</si>
  <si>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</si>
  <si>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</si>
  <si>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</si>
  <si>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</si>
  <si>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</si>
  <si>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</si>
  <si>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</si>
  <si>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</si>
  <si>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</si>
  <si>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</si>
  <si>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</si>
  <si>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</si>
  <si>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</si>
  <si>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</si>
  <si>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</si>
  <si>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</si>
  <si>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</si>
  <si>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</si>
  <si>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</si>
  <si>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</si>
  <si>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</si>
  <si>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</si>
  <si>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</si>
  <si>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</si>
  <si>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</si>
  <si>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</si>
  <si>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</si>
  <si>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</si>
  <si>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</si>
  <si>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</si>
  <si>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</si>
  <si>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</si>
  <si>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</si>
  <si>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</si>
  <si>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</si>
  <si>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</si>
  <si>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</si>
  <si>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</si>
  <si>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</si>
  <si>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</si>
  <si>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</si>
  <si>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</si>
  <si>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</si>
  <si>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</si>
  <si>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</si>
  <si>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</si>
  <si>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</si>
  <si>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</si>
  <si>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</si>
  <si>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</si>
  <si>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</si>
  <si>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</si>
  <si>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</si>
  <si>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</si>
  <si>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</si>
  <si>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</si>
  <si>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</si>
  <si>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</si>
  <si>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</si>
  <si>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</si>
  <si>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</si>
  <si>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</si>
  <si>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</si>
  <si>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</si>
  <si>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</si>
  <si>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</si>
  <si>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</si>
  <si>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</si>
  <si>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</si>
  <si>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</si>
  <si>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</si>
  <si>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</si>
  <si>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</si>
  <si>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</si>
  <si>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</si>
  <si>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</si>
  <si>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</si>
  <si>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</si>
  <si>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</si>
  <si>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</si>
  <si>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</si>
  <si>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</si>
  <si>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</si>
  <si>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</si>
  <si>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</si>
  <si>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</si>
  <si>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</si>
  <si>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</si>
  <si>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</si>
  <si>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</si>
  <si>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</si>
  <si>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</si>
  <si>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</si>
  <si>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</si>
  <si>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</si>
  <si>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</si>
  <si>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</si>
  <si>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</si>
  <si>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</si>
  <si>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</si>
  <si>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</si>
  <si>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</si>
  <si>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</si>
  <si>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</si>
  <si>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</si>
  <si>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</si>
  <si>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</si>
  <si>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</si>
  <si>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</si>
  <si>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</si>
  <si>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</si>
  <si>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</si>
  <si>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</si>
  <si>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</si>
  <si>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</si>
  <si>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</si>
  <si>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</si>
  <si>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</si>
  <si>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</si>
  <si>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</si>
  <si>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</si>
  <si>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</si>
  <si>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</si>
  <si>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</si>
  <si>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</si>
  <si>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</si>
  <si>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</si>
  <si>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</si>
  <si>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</si>
  <si>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</si>
  <si>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</si>
  <si>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</si>
  <si>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</si>
  <si>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</si>
  <si>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</si>
  <si>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</si>
  <si>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</si>
  <si>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</si>
  <si>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</si>
  <si>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</si>
  <si>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</si>
  <si>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</si>
  <si>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</si>
  <si>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</si>
  <si>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</si>
  <si>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</si>
  <si>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</si>
  <si>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</si>
  <si>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</si>
  <si>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</si>
  <si>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</si>
  <si>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</si>
  <si>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</si>
  <si>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</si>
  <si>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</si>
  <si>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</si>
  <si>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</si>
  <si>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</si>
  <si>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</si>
  <si>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</si>
  <si>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</si>
  <si>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</si>
  <si>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</si>
  <si>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</si>
  <si>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</si>
  <si>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</si>
  <si>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</si>
  <si>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</si>
  <si>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</si>
  <si>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</si>
  <si>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</si>
  <si>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</si>
  <si>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</si>
  <si>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</si>
  <si>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</si>
  <si>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</si>
  <si>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</si>
  <si>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</si>
  <si>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</si>
  <si>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</si>
  <si>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</si>
  <si>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</si>
  <si>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</si>
  <si>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</si>
  <si>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</si>
  <si>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</si>
  <si>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</si>
  <si>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</si>
  <si>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</si>
  <si>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</si>
  <si>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</si>
  <si>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</si>
  <si>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</si>
  <si>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</si>
  <si>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</si>
  <si>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</si>
  <si>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</si>
  <si>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</si>
  <si>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</si>
  <si>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</si>
  <si>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</si>
  <si>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</si>
  <si>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</si>
  <si>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</si>
  <si>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</si>
  <si>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</si>
  <si>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</si>
  <si>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</si>
  <si>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</si>
  <si>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</si>
  <si>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</si>
  <si>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</si>
  <si>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</si>
  <si>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</si>
  <si>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</si>
  <si>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</si>
  <si>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</si>
  <si>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</si>
  <si>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</si>
  <si>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</si>
  <si>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</si>
  <si>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</si>
  <si>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</si>
  <si>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</si>
  <si>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</si>
  <si>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</si>
  <si>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</si>
  <si>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</si>
  <si>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</si>
  <si>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</si>
  <si>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</si>
  <si>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</si>
  <si>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</si>
  <si>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</si>
  <si>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</si>
  <si>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</si>
  <si>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</si>
  <si>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</si>
  <si>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</si>
  <si>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</si>
  <si>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</si>
  <si>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</si>
  <si>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</si>
  <si>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</si>
  <si>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</si>
  <si>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</si>
  <si>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</si>
  <si>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</si>
  <si>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</si>
  <si>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</si>
  <si>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</si>
  <si>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</si>
  <si>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</si>
  <si>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</si>
  <si>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</si>
  <si>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</si>
  <si>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</si>
  <si>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</si>
  <si>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</si>
  <si>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</si>
  <si>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</si>
  <si>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</si>
  <si>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</si>
  <si>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</si>
  <si>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</si>
  <si>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</si>
  <si>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</si>
  <si>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</si>
  <si>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</si>
  <si>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</si>
  <si>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</si>
  <si>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</si>
  <si>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</si>
  <si>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</si>
  <si>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</si>
  <si>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</si>
  <si>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</si>
  <si>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</si>
  <si>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</si>
  <si>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</si>
  <si>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</si>
  <si>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</si>
  <si>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</si>
  <si>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</si>
  <si>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</si>
  <si>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</si>
  <si>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</si>
  <si>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</si>
  <si>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</si>
  <si>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</si>
  <si>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</si>
  <si>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</si>
  <si>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</si>
  <si>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</si>
  <si>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</si>
  <si>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</si>
  <si>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</si>
  <si>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</si>
  <si>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</si>
  <si>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</si>
  <si>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</si>
  <si>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</si>
  <si>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</si>
  <si>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</si>
  <si>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</si>
  <si>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</si>
  <si>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</si>
  <si>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</si>
  <si>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</si>
  <si>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</si>
  <si>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</si>
  <si>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</si>
  <si>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</si>
  <si>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</si>
  <si>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</si>
  <si>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</si>
  <si>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</si>
  <si>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</si>
  <si>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</si>
  <si>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</si>
  <si>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</si>
  <si>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</si>
  <si>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</si>
  <si>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</si>
  <si>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</si>
  <si>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</si>
  <si>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</si>
  <si>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</si>
  <si>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</si>
  <si>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</si>
  <si>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</si>
  <si>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</si>
  <si>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</si>
  <si>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</si>
  <si>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</si>
  <si>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</si>
  <si>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</si>
  <si>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</si>
  <si>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</si>
  <si>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</si>
  <si>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</si>
  <si>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</si>
  <si>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</si>
  <si>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</si>
  <si>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</si>
  <si>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</si>
  <si>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</si>
  <si>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</si>
  <si>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</si>
  <si>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</si>
  <si>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</si>
  <si>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</si>
  <si>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</si>
  <si>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</si>
  <si>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</si>
  <si>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</si>
  <si>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</si>
  <si>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</si>
  <si>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</si>
  <si>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</si>
  <si>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</si>
  <si>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</si>
  <si>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</si>
  <si>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</si>
  <si>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</si>
  <si>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</si>
  <si>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</si>
  <si>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</si>
  <si>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</si>
  <si>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</si>
  <si>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</si>
  <si>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</si>
  <si>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</si>
  <si>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</si>
  <si>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</si>
  <si>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</si>
  <si>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</si>
  <si>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</si>
  <si>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</si>
  <si>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</si>
  <si>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</si>
  <si>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</si>
  <si>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</si>
  <si>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</si>
  <si>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</si>
  <si>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</si>
  <si>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</si>
  <si>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</si>
  <si>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</si>
  <si>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</si>
  <si>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</si>
  <si>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</si>
  <si>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</si>
  <si>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</si>
  <si>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</si>
  <si>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</si>
  <si>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</si>
  <si>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</si>
  <si>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</si>
  <si>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</si>
  <si>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</si>
  <si>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</si>
  <si>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</si>
  <si>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</si>
  <si>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</si>
  <si>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</si>
  <si>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</si>
  <si>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</si>
  <si>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</si>
  <si>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</si>
  <si>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</si>
  <si>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</si>
  <si>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</si>
  <si>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</si>
  <si>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</si>
  <si>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</si>
  <si>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</si>
  <si>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</si>
  <si>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</si>
  <si>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</si>
  <si>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</si>
  <si>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</si>
  <si>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</si>
  <si>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</si>
  <si>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</si>
  <si>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</si>
  <si>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</si>
  <si>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</si>
  <si>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</si>
  <si>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</si>
  <si>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</si>
  <si>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</si>
  <si>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</si>
  <si>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</si>
  <si>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</si>
  <si>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</si>
  <si>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</si>
  <si>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</si>
  <si>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</si>
  <si>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</si>
  <si>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</si>
  <si>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</si>
  <si>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</si>
  <si>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</si>
  <si>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</si>
  <si>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</si>
  <si>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</si>
  <si>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</si>
  <si>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</si>
  <si>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</si>
  <si>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</si>
  <si>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</si>
  <si>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</si>
  <si>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</si>
  <si>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</si>
  <si>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</si>
  <si>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</si>
  <si>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</si>
  <si>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</si>
  <si>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</si>
  <si>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</si>
  <si>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</si>
  <si>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</si>
  <si>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</si>
  <si>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</si>
  <si>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</si>
  <si>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</si>
  <si>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</si>
  <si>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</si>
  <si>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</si>
  <si>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</si>
  <si>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</si>
  <si>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</si>
  <si>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</si>
  <si>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</si>
  <si>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</si>
  <si>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</si>
  <si>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</si>
  <si>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</si>
  <si>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</si>
  <si>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</si>
  <si>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</si>
  <si>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</si>
  <si>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</si>
  <si>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</si>
  <si>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</si>
  <si>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</si>
  <si>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</si>
  <si>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</si>
  <si>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</si>
  <si>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</si>
  <si>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</si>
  <si>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</si>
  <si>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</si>
  <si>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</si>
  <si>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</si>
  <si>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</si>
  <si>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</si>
  <si>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</si>
  <si>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</si>
  <si>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</si>
  <si>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</si>
  <si>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</si>
  <si>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</si>
  <si>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</si>
  <si>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</si>
  <si>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</si>
  <si>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</si>
  <si>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</si>
  <si>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</si>
  <si>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</si>
  <si>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</si>
  <si>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</si>
  <si>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</si>
  <si>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</si>
  <si>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</si>
  <si>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</si>
  <si>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</si>
  <si>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</si>
  <si>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</si>
  <si>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</si>
  <si>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</si>
  <si>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</si>
  <si>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</si>
  <si>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</si>
  <si>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</si>
  <si>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</si>
  <si>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</si>
  <si>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</si>
  <si>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</si>
  <si>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</si>
  <si>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</si>
  <si>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</si>
  <si>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</si>
  <si>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</si>
  <si>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</si>
  <si>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</si>
  <si>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</si>
  <si>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</si>
  <si>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</si>
  <si>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</si>
  <si>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</si>
  <si>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</si>
  <si>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</si>
  <si>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</si>
  <si>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</si>
  <si>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</si>
  <si>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</si>
  <si>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</si>
  <si>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</si>
  <si>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</si>
  <si>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</si>
  <si>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</si>
  <si>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</si>
  <si>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</si>
  <si>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</si>
  <si>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</si>
  <si>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</si>
  <si>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</si>
  <si>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</si>
  <si>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</si>
  <si>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</si>
  <si>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</si>
  <si>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</si>
  <si>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</si>
  <si>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</si>
  <si>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</si>
  <si>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</si>
  <si>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</si>
  <si>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</si>
  <si>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</si>
  <si>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</si>
  <si>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</si>
  <si>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</si>
  <si>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</si>
  <si>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</si>
  <si>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</si>
  <si>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</si>
  <si>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</si>
  <si>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</si>
  <si>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</si>
  <si>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</si>
  <si>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</si>
  <si>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</si>
  <si>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</si>
  <si>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</si>
  <si>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</si>
  <si>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</si>
  <si>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</si>
  <si>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</si>
  <si>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</si>
  <si>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</si>
  <si>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</si>
  <si>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</si>
  <si>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</si>
  <si>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</si>
  <si>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</si>
  <si>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</si>
  <si>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</si>
  <si>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</si>
  <si>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</si>
  <si>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</si>
  <si>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</si>
  <si>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</si>
  <si>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</si>
  <si>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</si>
  <si>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</si>
  <si>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</si>
  <si>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</si>
  <si>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</si>
  <si>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</si>
  <si>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</si>
  <si>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</si>
  <si>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</si>
  <si>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</si>
  <si>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</si>
  <si>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</si>
  <si>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</si>
  <si>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</si>
  <si>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</si>
  <si>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</si>
  <si>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</si>
  <si>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</si>
  <si>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</si>
  <si>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</si>
  <si>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</si>
  <si>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</si>
  <si>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</si>
  <si>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</si>
  <si>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</si>
  <si>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</si>
  <si>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</si>
  <si>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</si>
  <si>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</si>
  <si>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</si>
  <si>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</si>
  <si>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</si>
  <si>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</si>
  <si>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</si>
  <si>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</si>
  <si>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</si>
  <si>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</si>
  <si>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</si>
  <si>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</si>
  <si>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</si>
  <si>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</si>
  <si>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</si>
  <si>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</si>
  <si>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</si>
  <si>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</si>
  <si>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</si>
  <si>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</si>
  <si>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</si>
  <si>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</si>
  <si>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</si>
  <si>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</si>
  <si>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</si>
  <si>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</si>
  <si>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</si>
  <si>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</si>
  <si>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</si>
  <si>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</si>
  <si>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</si>
  <si>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</si>
  <si>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</si>
  <si>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</si>
  <si>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</si>
  <si>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</si>
  <si>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</si>
  <si>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</si>
  <si>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</si>
  <si>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</si>
  <si>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</si>
  <si>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</si>
  <si>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</si>
  <si>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</si>
  <si>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</si>
  <si>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</si>
  <si>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</si>
  <si>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</si>
  <si>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</si>
  <si>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</si>
  <si>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</si>
  <si>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</si>
  <si>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</si>
  <si>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</si>
  <si>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</si>
  <si>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</si>
  <si>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</si>
  <si>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</si>
  <si>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</si>
  <si>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</si>
  <si>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</si>
  <si>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</si>
  <si>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</si>
  <si>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</si>
  <si>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</si>
  <si>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</si>
  <si>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</si>
  <si>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</si>
  <si>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</si>
  <si>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</si>
  <si>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</si>
  <si>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</si>
  <si>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</si>
  <si>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</si>
  <si>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</si>
  <si>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</si>
  <si>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</si>
  <si>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</si>
  <si>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</si>
  <si>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</si>
  <si>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</si>
  <si>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</si>
  <si>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</si>
  <si>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</si>
  <si>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</si>
  <si>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</si>
  <si>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</si>
  <si>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</si>
  <si>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</si>
  <si>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</si>
  <si>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</si>
  <si>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</si>
  <si>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</si>
  <si>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</si>
  <si>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</si>
  <si>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</si>
  <si>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</si>
  <si>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</si>
  <si>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</si>
  <si>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</si>
  <si>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</si>
  <si>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</si>
  <si>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</si>
  <si>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</si>
  <si>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</si>
  <si>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</si>
  <si>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</si>
  <si>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</si>
  <si>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</si>
  <si>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</si>
  <si>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</si>
  <si>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</si>
  <si>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</si>
  <si>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</si>
  <si>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</si>
  <si>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</si>
  <si>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</si>
  <si>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</si>
  <si>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</si>
  <si>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</si>
  <si>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</si>
  <si>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</si>
  <si>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</si>
  <si>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</si>
  <si>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</si>
  <si>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</si>
  <si>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</si>
  <si>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</si>
  <si>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</si>
  <si>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</si>
  <si>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</si>
  <si>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</si>
  <si>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</si>
  <si>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</si>
  <si>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</si>
  <si>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</si>
  <si>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</si>
  <si>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</si>
  <si>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</si>
  <si>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</si>
  <si>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</si>
  <si>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</si>
  <si>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</si>
  <si>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</si>
  <si>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</si>
  <si>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</si>
  <si>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</si>
  <si>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</si>
  <si>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</si>
  <si>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</si>
  <si>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</si>
  <si>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</si>
  <si>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</si>
  <si>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</si>
  <si>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</si>
  <si>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</si>
  <si>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</si>
  <si>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</si>
  <si>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</si>
  <si>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</si>
  <si>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</si>
  <si>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</si>
  <si>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</si>
  <si>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</si>
  <si>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</si>
  <si>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</si>
  <si>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</si>
  <si>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</si>
  <si>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</si>
  <si>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</si>
  <si>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</si>
  <si>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</si>
  <si>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</si>
  <si>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</si>
  <si>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</si>
  <si>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</si>
  <si>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</si>
  <si>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</si>
  <si>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</si>
  <si>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</si>
  <si>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</si>
  <si>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</si>
  <si>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</si>
  <si>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</si>
  <si>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</si>
  <si>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</si>
  <si>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</si>
  <si>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</si>
  <si>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</si>
  <si>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</si>
  <si>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</si>
  <si>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</si>
  <si>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</si>
  <si>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</si>
  <si>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</si>
  <si>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</si>
  <si>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</si>
  <si>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</si>
  <si>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</si>
  <si>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</si>
  <si>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</si>
  <si>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</si>
  <si>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</si>
  <si>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</si>
  <si>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</si>
  <si>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</si>
  <si>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</si>
  <si>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</si>
  <si>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</si>
  <si>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</si>
  <si>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</si>
  <si>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</si>
  <si>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</si>
  <si>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</si>
  <si>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</si>
  <si>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</si>
  <si>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</si>
  <si>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</si>
  <si>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</si>
  <si>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</si>
  <si>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</si>
  <si>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</si>
  <si>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</si>
  <si>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</si>
  <si>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</si>
  <si>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</si>
  <si>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</si>
  <si>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</si>
  <si>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</si>
  <si>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</si>
  <si>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</si>
  <si>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</si>
  <si>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</si>
  <si>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</si>
  <si>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</si>
  <si>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</si>
  <si>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</si>
  <si>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</si>
  <si>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</si>
  <si>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</si>
  <si>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</si>
  <si>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</si>
  <si>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</si>
  <si>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</si>
  <si>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</si>
  <si>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</si>
  <si>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</si>
  <si>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</si>
  <si>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</si>
  <si>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</si>
  <si>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</si>
  <si>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</si>
  <si>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</si>
  <si>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</si>
  <si>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</si>
  <si>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</si>
  <si>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</si>
  <si>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</si>
  <si>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</si>
  <si>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</si>
  <si>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</si>
  <si>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</si>
  <si>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</si>
  <si>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</si>
  <si>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</si>
  <si>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</si>
  <si>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</si>
  <si>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</si>
  <si>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</si>
  <si>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</si>
  <si>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</si>
  <si>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</si>
  <si>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</si>
  <si>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</si>
  <si>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</si>
  <si>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</si>
  <si>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</si>
  <si>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</si>
  <si>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</si>
  <si>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</si>
  <si>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</si>
  <si>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</si>
  <si>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</si>
  <si>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</si>
  <si>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</si>
  <si>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</si>
  <si>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</si>
  <si>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</si>
  <si>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</si>
  <si>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</si>
  <si>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</si>
  <si>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</si>
  <si>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</si>
  <si>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</si>
  <si>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</si>
  <si>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</si>
  <si>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</si>
  <si>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</si>
  <si>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</si>
  <si>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</si>
  <si>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</si>
  <si>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</si>
  <si>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</si>
  <si>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</si>
  <si>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</si>
  <si>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</si>
  <si>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</si>
  <si>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</si>
  <si>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</si>
  <si>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</si>
  <si>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</si>
  <si>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</si>
  <si>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</si>
  <si>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</si>
  <si>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</si>
  <si>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</si>
  <si>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</si>
  <si>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</si>
  <si>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</si>
  <si>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</si>
  <si>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</si>
  <si>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</si>
  <si>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</si>
  <si>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</si>
  <si>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</si>
  <si>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</si>
  <si>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</si>
  <si>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</si>
  <si>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</si>
  <si>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</si>
  <si>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</si>
  <si>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</si>
  <si>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</si>
  <si>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</si>
  <si>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</si>
  <si>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</si>
  <si>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</si>
  <si>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</si>
  <si>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</si>
  <si>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</si>
  <si>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</si>
  <si>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</si>
  <si>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</si>
  <si>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</si>
  <si>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</si>
  <si>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</si>
  <si>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</si>
  <si>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</si>
  <si>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</si>
  <si>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</si>
  <si>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</si>
  <si>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</si>
  <si>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</si>
  <si>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</si>
  <si>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</si>
  <si>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</si>
  <si>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</si>
  <si>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</si>
  <si>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</si>
  <si>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</si>
  <si>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</si>
  <si>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</si>
  <si>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</si>
  <si>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</si>
  <si>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</si>
  <si>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</si>
  <si>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</si>
  <si>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</si>
  <si>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</si>
  <si>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</si>
  <si>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</si>
  <si>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</si>
  <si>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</si>
  <si>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</si>
  <si>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</si>
  <si>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</si>
  <si>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</si>
  <si>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</si>
  <si>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</si>
  <si>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</si>
  <si>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</si>
  <si>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</si>
  <si>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</si>
  <si>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</si>
  <si>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</si>
  <si>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</si>
  <si>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</si>
  <si>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</si>
  <si>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</si>
  <si>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</si>
  <si>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</si>
  <si>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</si>
  <si>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</si>
  <si>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</si>
  <si>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</si>
  <si>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</si>
  <si>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</si>
  <si>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</si>
  <si>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</si>
  <si>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</si>
  <si>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</si>
  <si>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</si>
  <si>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</si>
  <si>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</si>
  <si>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</si>
  <si>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</si>
  <si>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</si>
  <si>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</si>
  <si>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</si>
  <si>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</si>
  <si>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</si>
  <si>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</si>
  <si>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</si>
  <si>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</si>
  <si>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</si>
  <si>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</si>
  <si>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</si>
  <si>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</si>
  <si>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</si>
  <si>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</si>
  <si>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</si>
  <si>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</si>
  <si>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</si>
  <si>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</si>
  <si>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</si>
  <si>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</si>
  <si>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</si>
  <si>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</si>
  <si>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</si>
  <si>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</si>
  <si>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</si>
  <si>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</si>
  <si>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</si>
  <si>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</si>
  <si>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</si>
  <si>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</si>
  <si>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</si>
  <si>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</si>
  <si>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</si>
  <si>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</si>
  <si>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</si>
  <si>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</si>
  <si>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</si>
  <si>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</si>
  <si>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</si>
  <si>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</si>
  <si>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</si>
  <si>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</si>
  <si>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</si>
  <si>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</si>
  <si>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</si>
  <si>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</si>
  <si>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</si>
  <si>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</si>
  <si>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</si>
  <si>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</si>
  <si>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</si>
  <si>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</si>
  <si>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</si>
  <si>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</si>
  <si>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</si>
  <si>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</si>
  <si>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</si>
  <si>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</si>
  <si>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</si>
  <si>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</si>
  <si>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</si>
  <si>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</si>
  <si>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</si>
  <si>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</si>
  <si>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</si>
  <si>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</si>
  <si>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</si>
  <si>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</si>
  <si>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</si>
  <si>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</si>
  <si>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</si>
  <si>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</si>
  <si>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</si>
  <si>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</si>
  <si>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</si>
  <si>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</si>
  <si>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</si>
  <si>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</si>
  <si>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</si>
  <si>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</si>
  <si>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</si>
  <si>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</si>
  <si>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</si>
  <si>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</si>
  <si>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</si>
  <si>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</si>
  <si>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</si>
  <si>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</si>
  <si>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</si>
  <si>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</si>
  <si>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</si>
  <si>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</si>
  <si>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</si>
  <si>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</si>
  <si>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</si>
  <si>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</si>
  <si>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</si>
  <si>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</si>
  <si>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</si>
  <si>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</si>
  <si>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</si>
  <si>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</si>
  <si>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</si>
  <si>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</si>
  <si>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</si>
  <si>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</si>
  <si>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</si>
  <si>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</si>
  <si>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</si>
  <si>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</si>
  <si>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</si>
  <si>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</si>
  <si>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</si>
  <si>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</si>
  <si>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</si>
  <si>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</si>
  <si>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</si>
  <si>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</si>
  <si>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</si>
  <si>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</si>
  <si>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</si>
  <si>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</si>
  <si>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</si>
  <si>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</si>
  <si>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</si>
  <si>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</si>
  <si>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</si>
  <si>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</si>
  <si>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</si>
  <si>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</si>
  <si>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</si>
  <si>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</si>
  <si>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</si>
  <si>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</si>
  <si>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</si>
  <si>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</si>
  <si>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</si>
  <si>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</si>
  <si>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</si>
  <si>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</si>
  <si>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</si>
  <si>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</si>
  <si>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</si>
  <si>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</si>
  <si>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</si>
  <si>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</si>
  <si>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</si>
  <si>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</si>
  <si>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</si>
  <si>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</si>
  <si>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</si>
  <si>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</si>
  <si>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</si>
  <si>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</si>
  <si>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</si>
  <si>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</si>
  <si>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</si>
  <si>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</si>
  <si>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</si>
  <si>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</si>
  <si>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</si>
  <si>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</si>
  <si>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</si>
  <si>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</si>
  <si>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</si>
  <si>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</si>
  <si>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</si>
  <si>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</si>
  <si>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</si>
  <si>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</si>
  <si>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</si>
  <si>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</si>
  <si>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</si>
  <si>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</si>
  <si>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</si>
  <si>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</si>
  <si>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</si>
  <si>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</si>
  <si>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</si>
  <si>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</si>
  <si>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</si>
  <si>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</si>
  <si>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</si>
  <si>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</si>
  <si>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</si>
  <si>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</si>
  <si>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</si>
  <si>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</si>
  <si>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</si>
  <si>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</si>
  <si>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</si>
  <si>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</si>
  <si>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</si>
  <si>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</si>
  <si>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</si>
  <si>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</si>
  <si>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</si>
  <si>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</si>
  <si>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</si>
  <si>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</si>
  <si>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</si>
  <si>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</si>
  <si>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</si>
  <si>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</si>
  <si>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</si>
  <si>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</si>
  <si>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</si>
  <si>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</si>
  <si>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</si>
  <si>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</si>
  <si>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</si>
  <si>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</si>
  <si>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</si>
  <si>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</si>
  <si>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</si>
  <si>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</si>
  <si>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</si>
  <si>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</si>
  <si>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</si>
  <si>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</si>
  <si>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</si>
  <si>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</si>
  <si>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</si>
  <si>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</si>
  <si>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</si>
  <si>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</si>
  <si>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</si>
  <si>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</si>
  <si>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</si>
  <si>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</si>
  <si>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</si>
  <si>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</si>
  <si>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</si>
  <si>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</si>
  <si>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</si>
  <si>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</si>
  <si>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</si>
  <si>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</si>
  <si>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</si>
  <si>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</si>
  <si>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</si>
  <si>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</si>
  <si>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</si>
  <si>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</si>
  <si>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</si>
  <si>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</si>
  <si>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</si>
  <si>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</si>
  <si>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</si>
  <si>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</si>
  <si>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</si>
  <si>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</si>
  <si>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</si>
  <si>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</si>
  <si>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</si>
  <si>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</si>
  <si>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</si>
  <si>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</si>
  <si>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</si>
  <si>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</si>
  <si>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</si>
  <si>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</si>
  <si>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</si>
  <si>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</si>
  <si>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</si>
  <si>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</si>
  <si>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</si>
  <si>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</si>
  <si>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</si>
  <si>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</si>
  <si>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</si>
  <si>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</si>
  <si>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</si>
  <si>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</si>
  <si>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</si>
  <si>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</si>
  <si>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</si>
  <si>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</si>
  <si>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</si>
  <si>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</si>
  <si>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</si>
  <si>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</si>
  <si>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</si>
  <si>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</si>
  <si>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</si>
  <si>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</si>
  <si>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</si>
  <si>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</si>
  <si>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</si>
  <si>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</si>
  <si>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</si>
  <si>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</si>
  <si>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</si>
  <si>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</si>
  <si>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</si>
  <si>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</si>
  <si>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</si>
  <si>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</si>
  <si>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</si>
  <si>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</si>
  <si>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</si>
  <si>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</si>
  <si>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</si>
  <si>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</si>
  <si>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</si>
  <si>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</si>
  <si>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</si>
  <si>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</si>
  <si>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</si>
  <si>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</si>
  <si>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</si>
  <si>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</si>
  <si>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</si>
  <si>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</si>
  <si>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</si>
  <si>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</si>
  <si>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</si>
  <si>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</si>
  <si>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</si>
  <si>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</si>
  <si>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</si>
  <si>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</si>
  <si>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</si>
  <si>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</si>
  <si>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</si>
  <si>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</si>
  <si>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</si>
  <si>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</si>
  <si>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</si>
  <si>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</si>
  <si>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</si>
  <si>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</si>
  <si>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</si>
  <si>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</si>
  <si>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</si>
  <si>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</si>
  <si>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</si>
  <si>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</si>
  <si>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</si>
  <si>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</si>
  <si>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</si>
  <si>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</si>
  <si>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</si>
  <si>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</si>
  <si>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</si>
  <si>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</si>
  <si>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</si>
  <si>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</si>
  <si>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</si>
  <si>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</si>
  <si>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</si>
  <si>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</si>
  <si>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</si>
  <si>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</si>
  <si>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</si>
  <si>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</si>
  <si>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</si>
  <si>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</si>
  <si>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</si>
  <si>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</si>
  <si>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</si>
  <si>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</si>
  <si>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</si>
  <si>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</si>
  <si>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</si>
  <si>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</si>
  <si>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</si>
  <si>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</si>
  <si>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</si>
  <si>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</si>
  <si>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</si>
  <si>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</si>
  <si>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</si>
  <si>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</si>
  <si>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</si>
  <si>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</si>
  <si>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</si>
  <si>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</si>
  <si>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</si>
  <si>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</si>
  <si>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</si>
  <si>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</si>
  <si>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</si>
  <si>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</si>
  <si>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</si>
  <si>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</si>
  <si>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</si>
  <si>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</si>
  <si>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</si>
  <si>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</si>
  <si>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</si>
  <si>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</si>
  <si>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</si>
  <si>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</si>
  <si>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</si>
  <si>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</si>
  <si>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</si>
  <si>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</si>
  <si>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</si>
  <si>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</si>
  <si>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</si>
  <si>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</si>
  <si>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</si>
  <si>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</si>
  <si>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</si>
  <si>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</si>
  <si>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</si>
  <si>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</si>
  <si>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</si>
  <si>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</si>
  <si>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</si>
  <si>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</si>
  <si>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</si>
  <si>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</si>
  <si>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</si>
  <si>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</si>
  <si>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</si>
  <si>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</si>
  <si>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</si>
  <si>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</si>
  <si>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</si>
  <si>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</si>
  <si>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</si>
  <si>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</si>
  <si>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</si>
  <si>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</si>
  <si>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</si>
  <si>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</si>
  <si>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</si>
  <si>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</si>
  <si>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</si>
  <si>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</si>
  <si>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</si>
  <si>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</si>
  <si>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</si>
  <si>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</si>
  <si>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</si>
  <si>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</si>
  <si>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</si>
  <si>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</si>
  <si>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</si>
  <si>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</si>
  <si>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</si>
  <si>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</si>
  <si>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</si>
  <si>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</si>
  <si>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</si>
  <si>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</si>
  <si>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</si>
  <si>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</si>
  <si>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</si>
  <si>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</si>
  <si>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</si>
  <si>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</si>
  <si>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</si>
  <si>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</si>
  <si>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</si>
  <si>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</si>
  <si>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</si>
  <si>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</si>
  <si>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</si>
  <si>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</si>
  <si>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</si>
  <si>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</si>
  <si>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</si>
  <si>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</si>
  <si>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</si>
  <si>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</si>
  <si>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</si>
  <si>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</si>
  <si>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</si>
  <si>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</si>
  <si>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</si>
  <si>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</si>
  <si>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</si>
  <si>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</si>
  <si>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</si>
  <si>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</si>
  <si>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</si>
  <si>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</si>
  <si>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</si>
  <si>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</si>
  <si>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</si>
  <si>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</si>
  <si>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</si>
  <si>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</si>
  <si>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</si>
  <si>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</si>
  <si>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</si>
  <si>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</si>
  <si>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</si>
  <si>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</si>
  <si>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</si>
  <si>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</si>
  <si>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</si>
  <si>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</si>
  <si>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</si>
  <si>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</si>
  <si>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</si>
  <si>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</si>
  <si>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</si>
  <si>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</si>
  <si>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</si>
  <si>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</si>
  <si>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</si>
  <si>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</si>
  <si>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</si>
  <si>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</si>
  <si>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</si>
  <si>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</si>
  <si>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</si>
  <si>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</si>
  <si>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</si>
  <si>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</si>
  <si>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</si>
  <si>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</si>
  <si>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</si>
  <si>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</si>
  <si>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</si>
  <si>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</si>
  <si>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</si>
  <si>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</si>
  <si>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</si>
  <si>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</si>
  <si>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</si>
  <si>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</si>
  <si>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</si>
  <si>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</si>
  <si>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</si>
  <si>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</si>
  <si>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</si>
  <si>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</si>
  <si>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</si>
  <si>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</si>
  <si>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</si>
  <si>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</si>
  <si>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</si>
  <si>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</si>
  <si>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</si>
  <si>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</si>
  <si>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</si>
  <si>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</si>
  <si>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</si>
  <si>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</si>
  <si>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</si>
  <si>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</si>
  <si>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</si>
  <si>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</si>
  <si>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</si>
  <si>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</si>
  <si>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</si>
  <si>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</si>
  <si>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</si>
  <si>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</si>
  <si>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</si>
  <si>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</si>
  <si>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</si>
  <si>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</si>
  <si>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</si>
  <si>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</si>
  <si>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</si>
  <si>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</si>
  <si>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</si>
  <si>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</si>
  <si>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</si>
  <si>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</si>
  <si>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</si>
  <si>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</si>
  <si>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</si>
  <si>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</si>
  <si>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</si>
  <si>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</si>
  <si>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</si>
  <si>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</si>
  <si>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</si>
  <si>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</si>
  <si>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</si>
  <si>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</si>
  <si>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</si>
  <si>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</si>
  <si>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</si>
  <si>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</si>
  <si>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</si>
  <si>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</si>
  <si>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</si>
  <si>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</si>
  <si>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</si>
  <si>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</si>
  <si>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</si>
  <si>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</si>
  <si>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</si>
  <si>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</si>
  <si>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</si>
  <si>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</si>
  <si>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</si>
  <si>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</si>
  <si>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</si>
  <si>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</si>
  <si>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</si>
  <si>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</si>
  <si>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</si>
  <si>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</si>
  <si>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</si>
  <si>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</si>
  <si>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</si>
  <si>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</si>
  <si>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</si>
  <si>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</si>
  <si>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</si>
  <si>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</si>
  <si>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</si>
  <si>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</si>
  <si>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</si>
  <si>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</si>
  <si>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</si>
  <si>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</si>
  <si>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</si>
  <si>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</si>
  <si>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</si>
  <si>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</si>
  <si>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</si>
  <si>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</si>
  <si>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</si>
  <si>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</si>
  <si>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</si>
  <si>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</si>
  <si>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</si>
  <si>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</si>
  <si>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</si>
  <si>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</si>
  <si>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</si>
  <si>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</si>
  <si>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</si>
  <si>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</si>
  <si>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</si>
  <si>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</si>
  <si>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</si>
  <si>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</si>
  <si>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</si>
  <si>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</si>
  <si>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</si>
  <si>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</si>
  <si>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</si>
  <si>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</si>
  <si>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</si>
  <si>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</si>
  <si>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</si>
  <si>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</si>
  <si>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</si>
  <si>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</si>
  <si>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</si>
  <si>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</si>
  <si>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</si>
  <si>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</si>
  <si>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</si>
  <si>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</si>
  <si>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</si>
  <si>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</si>
  <si>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</si>
  <si>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</si>
  <si>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</si>
  <si>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</si>
  <si>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</si>
  <si>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</si>
  <si>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</si>
  <si>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</si>
  <si>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</si>
  <si>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</si>
  <si>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</si>
  <si>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</si>
  <si>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</si>
  <si>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</si>
  <si>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</si>
  <si>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</si>
  <si>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</si>
  <si>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</si>
  <si>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</si>
  <si>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</si>
  <si>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</si>
  <si>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</si>
  <si>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</si>
  <si>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</si>
  <si>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</si>
  <si>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</si>
  <si>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</si>
  <si>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</si>
  <si>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</si>
  <si>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</si>
  <si>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</si>
  <si>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</si>
  <si>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</si>
  <si>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</si>
  <si>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</si>
  <si>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</si>
  <si>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</si>
  <si>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</si>
  <si>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</si>
  <si>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</si>
  <si>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</si>
  <si>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</si>
  <si>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</si>
  <si>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</si>
  <si>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</si>
  <si>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</si>
  <si>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</si>
  <si>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</si>
  <si>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</si>
  <si>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</si>
  <si>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</si>
  <si>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</si>
  <si>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</si>
  <si>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</si>
  <si>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</si>
  <si>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</si>
  <si>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</si>
  <si>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</si>
  <si>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</si>
  <si>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</si>
  <si>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</si>
  <si>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</si>
  <si>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</si>
  <si>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</si>
  <si>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</si>
  <si>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</si>
  <si>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</si>
  <si>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</si>
  <si>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</si>
  <si>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</si>
  <si>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</si>
  <si>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</si>
  <si>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</si>
  <si>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</si>
  <si>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</si>
  <si>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</si>
  <si>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</si>
  <si>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</si>
  <si>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</si>
  <si>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</si>
  <si>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</si>
  <si>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</si>
  <si>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</si>
  <si>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</si>
  <si>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</si>
  <si>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</si>
  <si>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</si>
  <si>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</si>
  <si>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</si>
  <si>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</si>
  <si>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</si>
  <si>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</si>
  <si>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</si>
  <si>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</si>
  <si>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</si>
  <si>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</si>
  <si>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</si>
  <si>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</si>
  <si>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</si>
  <si>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</si>
  <si>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</si>
  <si>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</si>
  <si>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</si>
  <si>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</si>
  <si>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</si>
  <si>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</si>
  <si>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</si>
  <si>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</si>
  <si>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</si>
  <si>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</si>
  <si>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</si>
  <si>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</si>
  <si>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</si>
  <si>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</si>
  <si>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</si>
  <si>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</si>
  <si>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</si>
  <si>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</si>
  <si>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</si>
  <si>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</si>
  <si>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</si>
  <si>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</si>
  <si>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</si>
  <si>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</si>
  <si>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</si>
  <si>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</si>
  <si>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</si>
  <si>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</si>
  <si>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</si>
  <si>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</si>
  <si>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</si>
  <si>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</si>
  <si>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</si>
  <si>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</si>
  <si>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</si>
  <si>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</si>
  <si>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</si>
  <si>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</si>
  <si>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</si>
  <si>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</si>
  <si>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</si>
  <si>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</si>
  <si>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</si>
  <si>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</si>
  <si>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</si>
  <si>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</si>
  <si>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</si>
  <si>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</si>
  <si>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</si>
  <si>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</si>
  <si>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</si>
  <si>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</si>
  <si>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</si>
  <si>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</si>
  <si>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</si>
  <si>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</si>
  <si>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</si>
  <si>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</si>
  <si>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</si>
  <si>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</si>
  <si>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</si>
  <si>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</si>
  <si>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</si>
  <si>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</si>
  <si>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</si>
  <si>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</si>
  <si>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</si>
  <si>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</si>
  <si>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</si>
  <si>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</si>
  <si>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</si>
  <si>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</si>
  <si>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</si>
  <si>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</si>
  <si>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</si>
  <si>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</si>
  <si>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</si>
  <si>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</si>
  <si>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</si>
  <si>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</si>
  <si>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</si>
  <si>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</si>
  <si>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</si>
  <si>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</si>
  <si>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</si>
  <si>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</si>
  <si>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</si>
  <si>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</si>
  <si>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</si>
  <si>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</si>
  <si>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</si>
  <si>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</si>
  <si>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</si>
  <si>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</si>
  <si>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</si>
  <si>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</si>
  <si>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</si>
  <si>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</si>
  <si>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</si>
  <si>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</si>
  <si>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</si>
  <si>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</si>
  <si>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</si>
  <si>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</si>
  <si>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</si>
  <si>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</si>
  <si>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</si>
  <si>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</si>
  <si>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</si>
  <si>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</si>
  <si>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</si>
  <si>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</si>
  <si>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</si>
  <si>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</si>
  <si>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</si>
  <si>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</si>
  <si>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</si>
  <si>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</si>
  <si>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</si>
  <si>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</si>
  <si>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</si>
  <si>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</si>
  <si>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</si>
  <si>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</si>
  <si>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</si>
  <si>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</si>
  <si>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</si>
  <si>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</si>
  <si>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</si>
  <si>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</si>
  <si>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</si>
  <si>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</si>
  <si>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</si>
  <si>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</si>
  <si>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</si>
  <si>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</si>
  <si>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</si>
  <si>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</si>
  <si>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</si>
  <si>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</si>
  <si>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</si>
  <si>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</si>
  <si>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</si>
  <si>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</si>
  <si>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</si>
  <si>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</si>
  <si>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</si>
  <si>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</si>
  <si>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</si>
  <si>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</si>
  <si>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</si>
  <si>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</si>
  <si>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</si>
  <si>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</si>
  <si>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</si>
  <si>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</si>
  <si>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</si>
  <si>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</si>
  <si>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</si>
  <si>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</si>
  <si>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</si>
  <si>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</si>
  <si>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</si>
  <si>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</si>
  <si>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</si>
  <si>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</si>
  <si>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</si>
  <si>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</si>
  <si>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</si>
  <si>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</si>
  <si>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</si>
  <si>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</si>
  <si>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</si>
  <si>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</si>
  <si>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</si>
  <si>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</si>
  <si>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</si>
  <si>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</si>
  <si>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</si>
  <si>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</si>
  <si>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</si>
  <si>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</si>
  <si>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</si>
  <si>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</si>
  <si>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</si>
  <si>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</si>
  <si>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</si>
  <si>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</si>
  <si>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</si>
  <si>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</si>
  <si>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</si>
  <si>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</si>
  <si>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</si>
  <si>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</si>
  <si>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</si>
  <si>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</si>
  <si>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</si>
  <si>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</si>
  <si>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</si>
  <si>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</si>
  <si>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</si>
  <si>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</si>
  <si>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</si>
  <si>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</si>
  <si>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</si>
  <si>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</si>
  <si>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</si>
  <si>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</si>
  <si>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</si>
  <si>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</si>
  <si>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</si>
  <si>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</si>
  <si>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</si>
  <si>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</si>
  <si>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</si>
  <si>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</si>
  <si>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</si>
  <si>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</si>
  <si>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</si>
  <si>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</si>
  <si>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</si>
  <si>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</si>
  <si>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</si>
  <si>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</si>
  <si>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</si>
  <si>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</si>
  <si>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</si>
  <si>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</si>
  <si>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</si>
  <si>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</si>
  <si>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</si>
  <si>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</si>
  <si>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</si>
  <si>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</si>
  <si>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</si>
  <si>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</si>
  <si>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</si>
  <si>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</si>
  <si>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</si>
  <si>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</si>
  <si>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</si>
  <si>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</si>
  <si>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</si>
  <si>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</si>
  <si>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</si>
  <si>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</si>
  <si>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</si>
  <si>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</si>
  <si>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</si>
  <si>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</si>
  <si>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</si>
  <si>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</si>
  <si>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</si>
  <si>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</si>
  <si>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</si>
  <si>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</si>
  <si>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</si>
  <si>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</si>
  <si>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</si>
  <si>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</si>
  <si>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</si>
  <si>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</si>
  <si>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</si>
  <si>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</si>
  <si>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</si>
  <si>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</si>
  <si>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</si>
  <si>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</si>
  <si>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</si>
  <si>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</si>
  <si>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</si>
  <si>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</si>
  <si>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</si>
  <si>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</si>
  <si>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</si>
  <si>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</si>
  <si>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</si>
  <si>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</si>
  <si>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</si>
  <si>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</si>
  <si>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</si>
  <si>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</si>
  <si>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</si>
  <si>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</si>
  <si>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</si>
  <si>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</si>
  <si>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</si>
  <si>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</si>
  <si>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</si>
  <si>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</si>
  <si>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</si>
  <si>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</si>
  <si>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</si>
  <si>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</si>
  <si>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</si>
  <si>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</si>
  <si>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</si>
  <si>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</si>
  <si>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</si>
  <si>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</si>
  <si>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</si>
  <si>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</si>
  <si>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</si>
  <si>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</si>
  <si>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</si>
  <si>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</si>
  <si>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</si>
  <si>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</si>
  <si>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</si>
  <si>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</si>
  <si>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</si>
  <si>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</si>
  <si>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</si>
  <si>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</si>
  <si>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</si>
  <si>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</si>
  <si>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</si>
  <si>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</si>
  <si>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</si>
  <si>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</si>
  <si>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</si>
  <si>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</si>
  <si>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</si>
  <si>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</si>
  <si>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</si>
  <si>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</si>
  <si>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</si>
  <si>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</si>
  <si>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</si>
  <si>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</si>
  <si>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</si>
  <si>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</si>
  <si>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</si>
  <si>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</si>
  <si>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</si>
  <si>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</si>
  <si>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</si>
  <si>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</si>
  <si>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</si>
  <si>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</si>
  <si>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</si>
  <si>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</si>
  <si>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</si>
  <si>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</si>
  <si>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</si>
  <si>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</si>
  <si>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</si>
  <si>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</si>
  <si>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</si>
  <si>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</si>
  <si>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</si>
  <si>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</si>
  <si>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</si>
  <si>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</si>
  <si>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</si>
  <si>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</si>
  <si>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</si>
  <si>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</si>
  <si>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</si>
  <si>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</si>
  <si>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</si>
  <si>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</si>
  <si>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</si>
  <si>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</si>
  <si>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</si>
  <si>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</si>
  <si>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</si>
  <si>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</si>
  <si>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</si>
  <si>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</si>
  <si>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</si>
  <si>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</si>
  <si>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</si>
  <si>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</si>
  <si>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</si>
  <si>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</si>
  <si>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</si>
  <si>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</si>
  <si>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</si>
  <si>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</si>
  <si>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</si>
  <si>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</si>
  <si>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</si>
  <si>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</si>
  <si>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</si>
  <si>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</si>
  <si>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</si>
  <si>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</si>
  <si>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</si>
  <si>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</si>
  <si>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</si>
  <si>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</si>
  <si>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</si>
  <si>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</si>
  <si>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</si>
  <si>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</si>
  <si>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</si>
  <si>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</si>
  <si>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</si>
  <si>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</si>
  <si>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</si>
  <si>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</si>
  <si>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</si>
  <si>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</si>
  <si>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</si>
  <si>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</si>
  <si>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</si>
  <si>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</si>
  <si>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</si>
  <si>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</si>
  <si>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</si>
  <si>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</si>
  <si>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</si>
  <si>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</si>
  <si>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</si>
  <si>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</si>
  <si>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</si>
  <si>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</si>
  <si>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</si>
  <si>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</si>
  <si>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</si>
  <si>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</si>
  <si>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</si>
  <si>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</si>
  <si>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</si>
  <si>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</si>
  <si>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</si>
  <si>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</si>
  <si>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</si>
  <si>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</si>
  <si>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</si>
  <si>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</si>
  <si>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</si>
  <si>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</si>
  <si>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</si>
  <si>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</si>
  <si>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</si>
  <si>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</si>
  <si>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</si>
  <si>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</si>
  <si>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</si>
  <si>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</si>
  <si>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</si>
  <si>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</si>
  <si>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</si>
  <si>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</si>
  <si>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</si>
  <si>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</si>
  <si>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</si>
  <si>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</si>
  <si>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</si>
  <si>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</si>
  <si>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</si>
  <si>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</si>
  <si>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</si>
  <si>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</si>
  <si>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</si>
  <si>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</si>
  <si>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</si>
  <si>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</si>
  <si>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</si>
  <si>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</si>
  <si>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</si>
  <si>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</si>
  <si>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</si>
  <si>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</si>
  <si>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</si>
  <si>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</si>
  <si>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</si>
  <si>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</si>
  <si>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</si>
  <si>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</si>
  <si>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</si>
  <si>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</si>
  <si>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</si>
  <si>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</si>
  <si>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</si>
  <si>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</si>
  <si>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</si>
  <si>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</si>
  <si>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</si>
  <si>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</si>
  <si>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</si>
  <si>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</si>
  <si>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</si>
  <si>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</si>
  <si>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</si>
  <si>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</si>
  <si>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</si>
  <si>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</si>
  <si>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</si>
  <si>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</si>
  <si>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</si>
  <si>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</si>
  <si>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</si>
  <si>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</si>
  <si>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</si>
  <si>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</si>
  <si>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</si>
  <si>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</si>
  <si>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</si>
  <si>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</si>
  <si>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</si>
  <si>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</si>
  <si>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</si>
  <si>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</si>
  <si>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</si>
  <si>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</si>
  <si>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</si>
  <si>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</si>
  <si>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</si>
  <si>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</si>
  <si>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</si>
  <si>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</si>
  <si>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</si>
  <si>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</si>
  <si>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</si>
  <si>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</si>
  <si>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</si>
  <si>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</si>
  <si>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</si>
  <si>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</si>
  <si>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</si>
  <si>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</si>
  <si>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</si>
  <si>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</si>
  <si>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</si>
  <si>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</si>
  <si>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</si>
  <si>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</si>
  <si>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</si>
  <si>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</si>
  <si>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</si>
  <si>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</si>
  <si>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</si>
  <si>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</si>
  <si>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</si>
  <si>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</si>
  <si>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</si>
  <si>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</si>
  <si>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</si>
  <si>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</si>
  <si>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</si>
  <si>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</si>
  <si>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</si>
  <si>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</si>
  <si>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</si>
  <si>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</si>
  <si>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</si>
  <si>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</si>
  <si>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</si>
  <si>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</si>
  <si>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</si>
  <si>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</si>
  <si>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</si>
  <si>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</si>
  <si>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</si>
  <si>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</si>
  <si>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</si>
  <si>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</si>
  <si>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</si>
  <si>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</si>
  <si>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</si>
  <si>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</si>
  <si>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</si>
  <si>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</si>
  <si>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</si>
  <si>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</si>
  <si>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</si>
  <si>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</si>
  <si>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</si>
  <si>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</si>
  <si>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</si>
  <si>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</si>
  <si>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</si>
  <si>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</si>
  <si>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</si>
  <si>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</si>
  <si>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</si>
  <si>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</si>
  <si>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</si>
  <si>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</si>
  <si>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</si>
  <si>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</si>
  <si>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</si>
  <si>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</si>
  <si>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</si>
  <si>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</si>
  <si>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</si>
  <si>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</si>
  <si>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</si>
  <si>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</si>
  <si>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</si>
  <si>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</si>
  <si>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</si>
  <si>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</si>
  <si>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</si>
  <si>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</si>
  <si>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</si>
  <si>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</si>
  <si>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</si>
  <si>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</si>
  <si>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</si>
  <si>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</si>
  <si>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</si>
  <si>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</si>
  <si>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</si>
  <si>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</si>
  <si>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</si>
  <si>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</si>
  <si>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</si>
  <si>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</si>
  <si>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</si>
  <si>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</si>
  <si>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</si>
  <si>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</si>
  <si>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</si>
  <si>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</si>
  <si>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</si>
  <si>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</si>
  <si>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</si>
  <si>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</si>
  <si>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</si>
  <si>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</si>
  <si>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</si>
  <si>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</si>
  <si>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</si>
  <si>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</si>
  <si>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</si>
  <si>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</si>
  <si>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</si>
  <si>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</si>
  <si>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</si>
  <si>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</si>
  <si>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</si>
  <si>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</si>
  <si>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</si>
  <si>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</si>
  <si>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</si>
  <si>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</si>
  <si>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</si>
  <si>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</si>
  <si>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</si>
  <si>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</si>
  <si>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</si>
  <si>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</si>
  <si>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</si>
  <si>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</si>
  <si>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</si>
  <si>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</si>
  <si>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</si>
  <si>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</si>
  <si>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</si>
  <si>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</si>
  <si>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</si>
  <si>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</si>
  <si>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</si>
  <si>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</si>
  <si>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</si>
  <si>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</si>
  <si>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</si>
  <si>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</si>
  <si>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</si>
  <si>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</si>
  <si>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</si>
  <si>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</si>
  <si>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</si>
  <si>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</si>
  <si>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</si>
  <si>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</si>
  <si>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</si>
  <si>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</si>
  <si>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</si>
  <si>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</si>
  <si>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</si>
  <si>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</si>
  <si>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</si>
  <si>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</si>
  <si>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</si>
  <si>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</si>
  <si>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</si>
  <si>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</si>
  <si>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</si>
  <si>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</si>
  <si>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</si>
  <si>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</si>
  <si>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</si>
  <si>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</si>
  <si>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</si>
  <si>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</si>
  <si>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</si>
  <si>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</si>
  <si>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</si>
  <si>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</si>
  <si>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</si>
  <si>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</si>
  <si>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</si>
  <si>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</si>
  <si>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</si>
  <si>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</si>
  <si>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</si>
  <si>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</si>
  <si>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</si>
  <si>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</si>
  <si>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</si>
  <si>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</si>
  <si>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</si>
  <si>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</si>
  <si>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</si>
  <si>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</si>
  <si>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</si>
  <si>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</si>
  <si>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</si>
  <si>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</si>
  <si>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</si>
  <si>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</si>
  <si>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</si>
  <si>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</si>
  <si>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</si>
  <si>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</si>
  <si>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</si>
  <si>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</si>
  <si>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</si>
  <si>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</si>
  <si>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</si>
  <si>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</si>
  <si>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</si>
  <si>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</si>
  <si>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</si>
  <si>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</si>
  <si>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</si>
  <si>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</si>
  <si>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</si>
  <si>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</si>
  <si>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</si>
  <si>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</si>
  <si>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</si>
  <si>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</si>
  <si>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</si>
  <si>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</si>
  <si>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</si>
  <si>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</si>
  <si>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</si>
  <si>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</si>
  <si>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</si>
  <si>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</si>
  <si>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</si>
  <si>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</si>
  <si>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</si>
  <si>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</si>
  <si>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</si>
  <si>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</si>
  <si>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</si>
  <si>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</si>
  <si>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</si>
  <si>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</si>
  <si>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</si>
  <si>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</si>
  <si>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</si>
  <si>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</si>
  <si>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</si>
  <si>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</si>
  <si>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</si>
  <si>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</si>
  <si>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</si>
  <si>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</si>
  <si>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</si>
  <si>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</si>
  <si>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</si>
  <si>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</si>
  <si>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</si>
  <si>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</si>
  <si>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</si>
  <si>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</si>
  <si>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</si>
  <si>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</si>
  <si>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</si>
  <si>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</si>
  <si>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</si>
  <si>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</si>
  <si>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</si>
  <si>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</si>
  <si>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</si>
  <si>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</si>
  <si>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</si>
  <si>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</si>
  <si>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</si>
  <si>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</si>
  <si>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</si>
  <si>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</si>
  <si>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</si>
  <si>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</si>
  <si>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</si>
  <si>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</si>
  <si>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</si>
  <si>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</si>
  <si>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</si>
  <si>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</si>
  <si>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</si>
  <si>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</si>
  <si>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</si>
  <si>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</si>
  <si>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</si>
  <si>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</si>
  <si>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</si>
  <si>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</si>
  <si>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</si>
  <si>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</si>
  <si>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</si>
  <si>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</si>
  <si>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</si>
  <si>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</si>
  <si>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</si>
  <si>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</si>
  <si>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</si>
  <si>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</si>
  <si>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</si>
  <si>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</si>
  <si>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</si>
  <si>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</si>
  <si>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</si>
  <si>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</si>
  <si>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</si>
  <si>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</si>
  <si>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</si>
  <si>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</si>
  <si>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</si>
  <si>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</si>
  <si>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</si>
  <si>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</si>
  <si>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</si>
  <si>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</si>
  <si>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</si>
  <si>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</si>
  <si>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</si>
  <si>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</si>
  <si>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</si>
  <si>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</si>
  <si>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</si>
  <si>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</si>
  <si>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</si>
  <si>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</si>
  <si>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</si>
  <si>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</si>
  <si>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</si>
  <si>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</si>
  <si>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</si>
  <si>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</si>
  <si>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</si>
  <si>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</si>
  <si>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</si>
  <si>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</si>
  <si>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</si>
  <si>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</si>
  <si>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</si>
  <si>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</si>
  <si>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</si>
  <si>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</si>
  <si>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</si>
  <si>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</si>
  <si>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</si>
  <si>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</si>
  <si>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</si>
  <si>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</si>
  <si>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</si>
  <si>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</si>
  <si>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</si>
  <si>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</si>
  <si>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</si>
  <si>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</si>
  <si>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</si>
  <si>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</si>
  <si>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</si>
  <si>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</si>
  <si>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</si>
  <si>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</si>
  <si>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</si>
  <si>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</si>
  <si>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</si>
  <si>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</si>
  <si>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</si>
  <si>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</si>
  <si>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</si>
  <si>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</si>
  <si>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</si>
  <si>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</si>
  <si>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</si>
  <si>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</si>
  <si>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</si>
  <si>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</si>
  <si>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</si>
  <si>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</si>
  <si>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</si>
  <si>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</si>
  <si>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</si>
  <si>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</si>
  <si>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</si>
  <si>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</si>
  <si>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</si>
  <si>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</si>
  <si>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</si>
  <si>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</si>
  <si>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</si>
  <si>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</si>
  <si>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</si>
  <si>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</si>
  <si>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</si>
  <si>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</si>
  <si>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</si>
  <si>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</si>
  <si>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</si>
  <si>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</si>
  <si>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</si>
  <si>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</si>
  <si>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</si>
  <si>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</si>
  <si>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</si>
  <si>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</si>
  <si>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</si>
  <si>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</si>
  <si>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</si>
  <si>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</si>
  <si>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</si>
  <si>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</si>
  <si>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</si>
  <si>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</si>
  <si>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</si>
  <si>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</si>
  <si>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</si>
  <si>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</si>
  <si>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</si>
  <si>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</si>
  <si>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</si>
  <si>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</si>
  <si>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</si>
  <si>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</si>
  <si>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</si>
  <si>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</si>
  <si>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</si>
  <si>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</si>
  <si>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</si>
  <si>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</si>
  <si>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</si>
  <si>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</si>
  <si>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</si>
  <si>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</si>
  <si>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</si>
  <si>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</si>
  <si>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</si>
  <si>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</si>
  <si>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</si>
  <si>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</si>
  <si>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</si>
  <si>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</si>
  <si>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</si>
  <si>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</si>
  <si>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</si>
  <si>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</si>
  <si>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</si>
  <si>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</si>
  <si>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</si>
  <si>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</si>
  <si>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</si>
  <si>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</si>
  <si>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</si>
  <si>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</si>
  <si>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</si>
  <si>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</si>
  <si>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</si>
  <si>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</si>
  <si>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</si>
  <si>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</si>
  <si>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</si>
  <si>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</si>
  <si>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</si>
  <si>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</si>
  <si>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</si>
  <si>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</si>
  <si>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</si>
  <si>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</si>
  <si>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</si>
  <si>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</si>
  <si>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</si>
  <si>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</si>
  <si>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</si>
  <si>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</si>
  <si>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</si>
  <si>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</si>
  <si>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</si>
  <si>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</si>
  <si>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</si>
  <si>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</si>
  <si>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</si>
  <si>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</si>
  <si>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</si>
  <si>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</si>
  <si>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</si>
  <si>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</si>
  <si>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</si>
  <si>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</si>
  <si>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</si>
  <si>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</si>
  <si>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</si>
  <si>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</si>
  <si>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</si>
  <si>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</si>
  <si>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</si>
  <si>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</si>
  <si>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</si>
  <si>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</si>
  <si>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</si>
  <si>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</si>
  <si>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</si>
  <si>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</si>
  <si>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</si>
  <si>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</si>
  <si>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</si>
  <si>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</si>
  <si>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</si>
  <si>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</si>
  <si>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</si>
  <si>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</si>
  <si>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</si>
  <si>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</si>
  <si>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</si>
  <si>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</si>
  <si>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</si>
  <si>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</si>
  <si>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</si>
  <si>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</si>
  <si>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</si>
  <si>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</si>
  <si>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</si>
  <si>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</si>
  <si>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</si>
  <si>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</si>
  <si>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</si>
  <si>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</si>
  <si>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</si>
  <si>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</si>
  <si>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</si>
  <si>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</si>
  <si>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</si>
  <si>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</si>
  <si>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</si>
  <si>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</si>
  <si>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</si>
  <si>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</si>
  <si>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</si>
  <si>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</si>
  <si>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</si>
  <si>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</si>
  <si>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</si>
  <si>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</si>
  <si>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</si>
  <si>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</si>
  <si>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</si>
  <si>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</si>
  <si>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</si>
  <si>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</si>
  <si>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</si>
  <si>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</si>
  <si>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</si>
  <si>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</si>
  <si>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</si>
  <si>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</si>
  <si>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</si>
  <si>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</si>
  <si>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</si>
  <si>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</si>
  <si>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</si>
  <si>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</si>
  <si>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</si>
  <si>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</si>
  <si>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</si>
  <si>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</si>
  <si>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</si>
  <si>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</si>
  <si>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</si>
  <si>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</si>
  <si>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</si>
  <si>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</si>
  <si>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</si>
  <si>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</si>
  <si>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</si>
  <si>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</si>
  <si>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</si>
  <si>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</si>
  <si>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</si>
  <si>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</si>
  <si>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</si>
  <si>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</si>
  <si>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</si>
  <si>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</si>
  <si>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</si>
  <si>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</si>
  <si>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</si>
  <si>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</si>
  <si>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</si>
  <si>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</si>
  <si>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</si>
  <si>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</si>
  <si>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</si>
  <si>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</si>
  <si>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</si>
  <si>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</si>
  <si>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</si>
  <si>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</si>
  <si>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</si>
  <si>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</si>
  <si>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</si>
  <si>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</si>
  <si>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</si>
  <si>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</si>
  <si>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</si>
  <si>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</si>
  <si>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</si>
  <si>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</si>
  <si>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</si>
  <si>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</si>
  <si>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</si>
  <si>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</si>
  <si>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</si>
  <si>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</si>
  <si>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</si>
  <si>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</si>
  <si>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</si>
  <si>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</si>
  <si>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</si>
  <si>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</si>
  <si>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</si>
  <si>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</si>
  <si>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</si>
  <si>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</si>
  <si>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</si>
  <si>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</si>
  <si>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</si>
  <si>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</si>
  <si>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</si>
  <si>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</si>
  <si>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</si>
  <si>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</si>
  <si>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</si>
  <si>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</si>
  <si>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</si>
  <si>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</si>
  <si>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</si>
  <si>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</si>
  <si>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</si>
  <si>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</si>
  <si>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</si>
  <si>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</si>
  <si>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</si>
  <si>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</si>
  <si>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</si>
  <si>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</si>
  <si>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</si>
  <si>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</si>
  <si>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</si>
  <si>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</si>
  <si>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</si>
  <si>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</si>
  <si>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</si>
  <si>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</si>
  <si>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</si>
  <si>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</si>
  <si>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</si>
  <si>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</si>
  <si>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</si>
  <si>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</si>
  <si>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</si>
  <si>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</si>
  <si>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</si>
  <si>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</si>
  <si>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</si>
  <si>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</si>
  <si>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</si>
  <si>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</si>
  <si>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</si>
  <si>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</si>
  <si>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</si>
  <si>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</si>
  <si>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</si>
  <si>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</si>
  <si>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</si>
  <si>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</si>
  <si>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</si>
  <si>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</si>
  <si>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</si>
  <si>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</si>
  <si>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</si>
  <si>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</si>
  <si>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</si>
  <si>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</si>
  <si>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</si>
  <si>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</si>
  <si>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</si>
  <si>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</si>
  <si>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</si>
  <si>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</si>
  <si>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</si>
  <si>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</si>
  <si>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</si>
  <si>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</si>
  <si>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</si>
  <si>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</si>
  <si>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</si>
  <si>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</si>
  <si>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</si>
  <si>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</si>
  <si>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</si>
  <si>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</si>
  <si>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</si>
  <si>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</si>
  <si>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</si>
  <si>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</si>
  <si>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</si>
  <si>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</si>
  <si>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</si>
  <si>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</si>
  <si>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</si>
  <si>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</si>
  <si>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</si>
  <si>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</si>
  <si>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</si>
  <si>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</si>
  <si>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</si>
  <si>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</si>
  <si>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</si>
  <si>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</si>
  <si>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</si>
  <si>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</si>
  <si>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</si>
  <si>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</si>
  <si>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</si>
  <si>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</si>
  <si>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</si>
  <si>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</si>
  <si>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</si>
  <si>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</si>
  <si>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</si>
  <si>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</si>
  <si>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</si>
  <si>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</si>
  <si>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</si>
  <si>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</si>
  <si>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</si>
  <si>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</si>
  <si>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</si>
  <si>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</si>
  <si>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</si>
  <si>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</si>
  <si>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</si>
  <si>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</si>
  <si>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</si>
  <si>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</si>
  <si>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</si>
  <si>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</si>
  <si>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</si>
  <si>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</si>
  <si>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</si>
  <si>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</si>
  <si>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</si>
  <si>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</si>
  <si>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</si>
  <si>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</si>
  <si>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</si>
  <si>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</si>
  <si>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</si>
  <si>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</si>
  <si>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</si>
  <si>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</si>
  <si>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</si>
  <si>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</si>
  <si>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</si>
  <si>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</si>
  <si>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</si>
  <si>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</si>
  <si>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</si>
  <si>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</si>
  <si>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</si>
  <si>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</si>
  <si>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</si>
  <si>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</si>
  <si>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</si>
  <si>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</si>
  <si>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</si>
  <si>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</si>
  <si>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</si>
  <si>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</si>
  <si>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</si>
  <si>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</si>
  <si>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</si>
  <si>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</si>
  <si>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 xml:space="preserve"> sectors down &amp; ETA 30 km</t>
  </si>
  <si>
    <t xml:space="preserve"> PCM-20250215-00000830 </t>
  </si>
  <si>
    <t>LTE site still down and  site located in aramco area access issue need special permission</t>
  </si>
  <si>
    <t>PCM-20251124-00001626</t>
  </si>
  <si>
    <t xml:space="preserve">night access issue USF area </t>
  </si>
  <si>
    <t>PCM-20251124-00001773</t>
  </si>
  <si>
    <t>50 mins</t>
  </si>
  <si>
    <t>HaW2421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</si>
  <si>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</si>
  <si>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</si>
  <si>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</si>
  <si>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</si>
  <si>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</si>
  <si>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</si>
  <si>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</si>
  <si>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</si>
  <si>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TT-20251124-01451 , NO PCM</t>
  </si>
  <si>
    <t>N/A</t>
  </si>
  <si>
    <t>EM Team moved to check ETA: 30 min</t>
  </si>
  <si>
    <t>PCM-20251124-00001751</t>
  </si>
  <si>
    <t>PCM-20251124-00001772</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</si>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</sst>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2" totalsRowShown="0" headerRowDxfId="48" dataDxfId="47" headerRowBorderDxfId="45" tableBorderDxfId="46" totalsRowBorderDxfId="44">
  <autoFilter ref="A1:L3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323.00401111110841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0.19544629629672272</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45985.952437037035</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45985.952437037035</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45985.952437037035</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45985.952437037035</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45985.952437037035</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45985.952437037035</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45985.952437037035</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45985.952437037035</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45985.952437037035</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45985.952437037035</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45985.952437037035</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45985.952437037035</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45985.952437037035</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45985.952437037035</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45985.952437037035</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45985.952437037035</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45985.952437037035</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45985.952437037035</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45985.952437037035</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45985.952437037035</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45985.952437037035</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45985.952437037035</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45985.952437037035</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45985.952437037035</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45985.952437037035</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45985.952437037035</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45985.952437037035</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45985.952437037035</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45985.952437037035</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45985.952437037035</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45985.952437037035</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45985.952437037035</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45985.952437037035</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45985.952437037035</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45985.952437037035</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45985.952437037035</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45985.952437037035</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45985.952437037035</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45985.952437037035</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45985.952437037035</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45985.952437037035</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45985.952437037035</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45985.952437037035</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45985.952437037035</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45985.952437037035</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45985.952437037035</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45985.952437037035</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45985.952437037035</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45985.952437037035</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45985.952437037035</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45985.952437037035</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45985.952437037035</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45985.952437037035</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45985.952437037035</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45985.952437037035</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45985.952437037035</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45985.952437037035</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45985.952437037035</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45985.952437037035</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45985.952437037035</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45985.952437037035</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45985.952437037035</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45985.952437037035</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45985.952437037035</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47D5BA71-B84C-47DC-B8B4-1247410DA687}"/>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160.95259907407308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1.5650180555530824</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8.9404629630735144E-2</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1.5515740735281724E-2</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45985.952437037035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45985.952437037035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45985.952437037035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45985.952437037035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45985.952437037035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45985.952437037035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45985.952437037035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45985.952437037035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45985.952437037035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45985.952437037035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45985.952437037035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45985.952437037035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45985.952437037035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45985.952437037035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45985.952437037035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45985.952437037035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45985.952437037035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45985.952437037035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45985.952437037035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45985.952437037035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45985.952437037035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45985.952437037035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45985.952437037035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45985.952437037035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45985.952437037035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45985.952437037035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45985.952437037035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45985.952437037035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45985.952437037035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45985.952437037035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45985.952437037035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45985.952437037035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45985.952437037035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45985.952437037035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45985.952437037035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45985.952437037035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45985.952437037035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45985.952437037035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45985.952437037035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45985.952437037035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45985.952437037035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45985.952437037035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45985.952437037035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45985.952437037035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45985.952437037035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45985.952437037035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45985.952437037035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45985.952437037035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45985.952437037035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45985.952437037035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45985.952437037035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45985.952437037035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45985.952437037035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45985.952437037035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45985.952437037035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45985.952437037035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45985.952437037035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45985.952437037035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45985.952437037035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45985.952437037035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45985.952437037035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45985.952437037035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45985.952437037035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45985.952437037035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45985.952437037035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45985.952437037035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45985.952437037035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45985.952437037035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45985.952437037035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45985.952437037035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45985.952437037035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45985.952437037035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45985.952437037035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45985.952437037035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45985.952437037035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45985.952437037035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45985.952437037035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45985.952437037035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45985.952437037035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45985.952437037035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45985.952437037035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45985.952437037035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45985.952437037035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45985.952437037035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45985.952437037035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45985.952437037035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45985.952437037035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45985.952437037035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45985.952437037035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45985.952437037035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45985.952437037035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45985.952437037035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45985.952437037035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45985.952437037035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45985.952437037035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45985.952437037035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45985.952437037035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45985.952437037035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45985.952437037035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45985.952437037035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45985.952437037035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45985.952437037035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45985.952437037035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45985.952437037035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45985.952437037035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45985.952437037035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45985.952437037035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45985.952437037035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45985.952437037035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45985.952437037035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45985.952437037035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45985.952437037035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45985.952437037035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45985.952437037035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45985.952437037035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45985.952437037035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45985.952437037035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45985.952437037035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45985.952437037035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45985.952437037035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45985.952437037035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45985.952437037035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45985.952437037035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45985.952437037035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45985.952437037035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45985.952437037035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45985.952437037035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45985.952437037035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45985.952437037035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45985.952437037035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45985.952437037035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45985.952437037035</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45985.952437037035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45985.952437037035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45985.952437037035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45985.952437037035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45985.952437037035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45985.952437037035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45985.952437037035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45985.952437037035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45985.952437037035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45985.952437037035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45985.952437037035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45985.952437037035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45985.952437037035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45985.952437037035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45985.952437037035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45985.952437037035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45985.952437037035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45985.952437037035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45985.952437037035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45985.952437037035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45985.952437037035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45985.952437037035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45985.952437037035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45985.952437037035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45985.952437037035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45985.952437037035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45985.952437037035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45985.952437037035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45985.952437037035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45985.952437037035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45985.952437037035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45985.952437037035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45985.952437037035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45985.952437037035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45985.952437037035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45985.952437037035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45985.952437037035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45985.952437037035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45985.952437037035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45985.952437037035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45985.952437037035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45985.952437037035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45985.952437037035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45985.952437037035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45985.952437037035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45985.952437037035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45985.952437037035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45985.952437037035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45985.952437037035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45985.952437037035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45985.952437037035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45985.952437037035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45985.952437037035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45985.952437037035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45985.952437037035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45985.952437037035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45985.952437037035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45985.952437037035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45985.952437037035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45985.952437037035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45985.952437037035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45985.952437037035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45985.952437037035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45985.952437037035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45985.952437037035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45985.952437037035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45985.952437037035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45985.952437037035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45985.952437037035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45985.952437037035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45985.952437037035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45985.952437037035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45985.952437037035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45985.952437037035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45985.952437037035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45985.952437037035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45985.952437037035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45985.952437037035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45985.952437037035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45985.952437037035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45985.952437037035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45985.952437037035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45985.952437037035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45985.952437037035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45985.952437037035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45985.952437037035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45985.952437037035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45985.952437037035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45985.952437037035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45985.952437037035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45985.952437037035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45985.952437037035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45985.952437037035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45985.952437037035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45985.952437037035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45985.952437037035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45985.952437037035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45985.952437037035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45985.952437037035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45985.952437037035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45985.952437037035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45985.952437037035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45985.952437037035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45985.952437037035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45985.952437037035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45985.952437037035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45985.952437037035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45985.952437037035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45985.952437037035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45985.952437037035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45985.952437037035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45985.952437037035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45985.952437037035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45985.952437037035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45985.952437037035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45985.952437037035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45985.952437037035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45985.952437037035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45985.952437037035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45985.952437037035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45985.952437037035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45985.952437037035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45985.952437037035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45985.952437037035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45985.952437037035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45985.952437037035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45985.952437037035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45985.952437037035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45985.952437037035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45985.952437037035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45985.952437037035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45985.952437037035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45985.952437037035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45985.952437037035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45985.952437037035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45985.952437037035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45985.952437037035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45985.952437037035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45985.952437037035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45985.952437037035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45985.952437037035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45985.952437037035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45985.952437037035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45985.952437037035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45985.952437037035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45985.952437037035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45985.952437037035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45985.952437037035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45985.952437037035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45985.952437037035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45985.952437037035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45985.952437037035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45985.952437037035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45985.952437037035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45985.952437037035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45985.952437037035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45985.952437037035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45985.952437037035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45985.952437037035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45985.952437037035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45985.952437037035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45985.952437037035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45985.952437037035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45985.952437037035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45985.952437037035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45985.952437037035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45985.952437037035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45985.952437037035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45985.952437037035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45985.952437037035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45985.952437037035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45985.952437037035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45985.952437037035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45985.952437037035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45985.952437037035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45985.952437037035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45985.952437037035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45985.952437037035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45985.952437037035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45985.952437037035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45985.952437037035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45985.952437037035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45985.952437037035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45985.952437037035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45985.952437037035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45985.952437037035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45985.952437037035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45985.952437037035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45985.952437037035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45985.952437037035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45985.952437037035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45985.952437037035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45985.952437037035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45985.952437037035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45985.952437037035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45985.952437037035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45985.952437037035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45985.952437037035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45985.952437037035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45985.952437037035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45985.952437037035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45985.952437037035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45985.952437037035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45985.952437037035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45985.952437037035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45985.952437037035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45985.952437037035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45985.952437037035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45985.952437037035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45985.952437037035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45985.952437037035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45985.952437037035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45985.952437037035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45985.952437037035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45985.952437037035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45985.952437037035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45985.952437037035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45985.952437037035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45985.952437037035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45985.952437037035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45985.952437037035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45985.952437037035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45985.952437037035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45985.952437037035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45985.952437037035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45985.952437037035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45985.952437037035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45985.952437037035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45985.952437037035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45985.952437037035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45985.952437037035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45985.952437037035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45985.952437037035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45985.952437037035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45985.952437037035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45985.952437037035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45985.952437037035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45985.952437037035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45985.952437037035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45985.952437037035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45985.952437037035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45985.952437037035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45985.952437037035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45985.952437037035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45985.952437037035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45985.952437037035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45985.952437037035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45985.952437037035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45985.952437037035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45985.952437037035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45985.952437037035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45985.952437037035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45985.952437037035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45985.952437037035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45985.952437037035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45985.952437037035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45985.952437037035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45985.952437037035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45985.952437037035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45985.952437037035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45985.952437037035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45985.952437037035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45985.952437037035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45985.952437037035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45985.952437037035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45985.952437037035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45985.952437037035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45985.952437037035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45985.952437037035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45985.952437037035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45985.952437037035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45985.952437037035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45985.952437037035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45985.952437037035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45985.952437037035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45985.952437037035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45985.952437037035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45985.952437037035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45985.952437037035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45985.952437037035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45985.952437037035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45985.952437037035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45985.952437037035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45985.952437037035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45985.952437037035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45985.952437037035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45985.952437037035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45985.952437037035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45985.952437037035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45985.952437037035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45985.952437037035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45985.952437037035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45985.952437037035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45985.952437037035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45985.952437037035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45985.952437037035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45985.952437037035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45985.952437037035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45985.952437037035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45985.952437037035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45985.952437037035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45985.952437037035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45985.952437037035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45985.952437037035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45985.952437037035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45985.952437037035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45985.952437037035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45985.952437037035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45985.952437037035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45985.952437037035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45985.952437037035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45985.952437037035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45985.952437037035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45985.952437037035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45985.952437037035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45985.952437037035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45985.952437037035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45985.952437037035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45985.952437037035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45985.952437037035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45985.952437037035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45985.952437037035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45985.952437037035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45985.952437037035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45985.952437037035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45985.952437037035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45985.952437037035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45985.952437037035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45985.952437037035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45985.952437037035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45985.952437037035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45985.952437037035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45985.952437037035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45985.952437037035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45985.952437037035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45985.952437037035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45985.952437037035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45985.952437037035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45985.952437037035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45985.952437037035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45985.952437037035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45985.952437037035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45985.952437037035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45985.952437037035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45985.952437037035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45985.952437037035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45985.952437037035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45985.952437037035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45985.952437037035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45985.952437037035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45985.952437037035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45985.952437037035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45985.952437037035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45985.952437037035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45985.952437037035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45985.952437037035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45985.952437037035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45985.952437037035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45985.952437037035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45985.952437037035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45985.952437037035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45985.952437037035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45985.952437037035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45985.952437037035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45985.952437037035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45985.952437037035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45985.952437037035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45985.952437037035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45985.952437037035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45985.952437037035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45985.952437037035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45985.952437037035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45985.952437037035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45985.952437037035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45985.952437037035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45985.952437037035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45985.952437037035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45985.952437037035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45985.952437037035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45985.952437037035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45985.952437037035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45985.952437037035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45985.952437037035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45985.952437037035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45985.952437037035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45985.952437037035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45985.952437037035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45985.952437037035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45985.952437037035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45985.952437037035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45985.952437037035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45985.952437037035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45985.952437037035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45985.952437037035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45985.952437037035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45985.952437037035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45985.952437037035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45985.952437037035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45985.952437037035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45985.952437037035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45985.952437037035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45985.952437037035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45985.952437037035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45985.952437037035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45985.952437037035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45985.952437037035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45985.952437037035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45985.952437037035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45985.952437037035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45985.952437037035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45985.952437037035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45985.952437037035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45985.952437037035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45985.952437037035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45985.952437037035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45985.952437037035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45985.952437037035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45985.952437037035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45985.952437037035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45985.952437037035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45985.952437037035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45985.952437037035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45985.952437037035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45985.952437037035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45985.952437037035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45985.952437037035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45985.952437037035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45985.952437037035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45985.952437037035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45985.952437037035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45985.952437037035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45985.952437037035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45985.952437037035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45985.952437037035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45985.952437037035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45985.952437037035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45985.952437037035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45985.952437037035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45985.952437037035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45985.952437037035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45985.952437037035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45985.952437037035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45985.952437037035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45985.952437037035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45985.952437037035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45985.952437037035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45985.952437037035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45985.952437037035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45985.952437037035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45985.952437037035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45985.952437037035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45985.952437037035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45985.952437037035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45985.952437037035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45985.952437037035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45985.952437037035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45985.952437037035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45985.952437037035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45985.952437037035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45985.952437037035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45985.952437037035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45985.952437037035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45985.952437037035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45985.952437037035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45985.952437037035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45985.952437037035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45985.952437037035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45985.952437037035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45985.952437037035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45985.952437037035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45985.952437037035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45985.952437037035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45985.952437037035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45985.952437037035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45985.952437037035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45985.952437037035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45985.952437037035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45985.952437037035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45985.952437037035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45985.952437037035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45985.952437037035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45985.952437037035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45985.952437037035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45985.952437037035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45985.952437037035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45985.952437037035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45985.952437037035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45985.952437037035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45985.952437037035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45985.952437037035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45985.952437037035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45985.952437037035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45985.952437037035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45985.952437037035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45985.952437037035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45985.952437037035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45985.952437037035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45985.952437037035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45985.952437037035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45985.952437037035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45985.952437037035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45985.952437037035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45985.952437037035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45985.952437037035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45985.952437037035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45985.952437037035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45985.952437037035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45985.952437037035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45985.952437037035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45985.952437037035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45985.952437037035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45985.952437037035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45985.952437037035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45985.952437037035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45985.952437037035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45985.952437037035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45985.952437037035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45985.952437037035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45985.952437037035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45985.952437037035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45985.952437037035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45985.952437037035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45985.952437037035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45985.952437037035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45985.952437037035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45985.952437037035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45985.952437037035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45985.952437037035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45985.952437037035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45985.952437037035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45985.952437037035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45985.952437037035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45985.952437037035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45985.952437037035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45985.952437037035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45985.952437037035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45985.952437037035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45985.952437037035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45985.952437037035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45985.952437037035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45985.952437037035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45985.952437037035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45985.952437037035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45985.952437037035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45985.952437037035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45985.952437037035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45985.952437037035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45985.952437037035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45985.952437037035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45985.952437037035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45985.952437037035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45985.952437037035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45985.952437037035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45985.952437037035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45985.952437037035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45985.952437037035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45985.952437037035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45985.952437037035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45985.952437037035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45985.952437037035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45985.952437037035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45985.952437037035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45985.952437037035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45985.952437037035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45985.952437037035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45985.952437037035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45985.952437037035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45985.952437037035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45985.952437037035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45985.952437037035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45985.952437037035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45985.952437037035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45985.952437037035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45985.952437037035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45985.952437037035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45985.952437037035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45985.952437037035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45985.952437037035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45985.952437037035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45985.952437037035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45985.952437037035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45985.952437037035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45985.952437037035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45985.952437037035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45985.952437037035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45985.952437037035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45985.952437037035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45985.952437037035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45985.952437037035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45985.952437037035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45985.952437037035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45985.952437037035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45985.952437037035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45985.952437037035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45985.952437037035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45985.952437037035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45985.952437037035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45985.952437037035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45985.952437037035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45985.952437037035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45985.952437037035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45985.952437037035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45985.952437037035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45985.952437037035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45985.952437037035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45985.952437037035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45985.952437037035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45985.952437037035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45985.952437037035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45985.952437037035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45985.952437037035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45985.952437037035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45985.952437037035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45985.952437037035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45985.952437037035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45985.952437037035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45985.952437037035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45985.952437037035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45985.952437037035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45985.952437037035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45985.952437037035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45985.952437037035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45985.952437037035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45985.952437037035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45985.952437037035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45985.952437037035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45985.952437037035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45985.952437037035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45985.952437037035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45985.952437037035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45985.952437037035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45985.952437037035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45985.952437037035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45985.952437037035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45985.952437037035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45985.952437037035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45985.952437037035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45985.952437037035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45985.952437037035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45985.952437037035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45985.952437037035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45985.952437037035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45985.952437037035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45985.952437037035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45985.952437037035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45985.952437037035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45985.952437037035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45985.952437037035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45985.952437037035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45985.952437037035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45985.952437037035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45985.952437037035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45985.952437037035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45985.952437037035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45985.952437037035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45985.952437037035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45985.952437037035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45985.952437037035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45985.952437037035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45985.952437037035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45985.952437037035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45985.952437037035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45985.952437037035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45985.952437037035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45985.952437037035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45985.952437037035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45985.952437037035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45985.952437037035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45985.952437037035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45985.952437037035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45985.952437037035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45985.952437037035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45985.952437037035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45985.952437037035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45985.952437037035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45985.952437037035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45985.952437037035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45985.952437037035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45985.952437037035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45985.952437037035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45985.952437037035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45985.952437037035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45985.952437037035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45985.952437037035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45985.952437037035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45985.952437037035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45985.952437037035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45985.952437037035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45985.952437037035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45985.952437037035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45985.952437037035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45985.952437037035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45985.952437037035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45985.952437037035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45985.952437037035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45985.952437037035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45985.952437037035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45985.952437037035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45985.952437037035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45985.952437037035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45985.952437037035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45985.952437037035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45985.952437037035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45985.952437037035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45985.952437037035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45985.952437037035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45985.952437037035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45985.952437037035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45985.952437037035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45985.952437037035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45985.952437037035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45985.952437037035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45985.952437037035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45985.952437037035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45985.952437037035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45985.952437037035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45985.952437037035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45985.952437037035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45985.952437037035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45985.952437037035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45985.952437037035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45985.952437037035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45985.952437037035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45985.952437037035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45985.952437037035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45985.952437037035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45985.952437037035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45985.952437037035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45985.952437037035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45985.952437037035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45985.952437037035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45985.952437037035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45985.952437037035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45985.952437037035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45985.952437037035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45985.952437037035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45985.952437037035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45985.952437037035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45985.952437037035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45985.952437037035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45985.952437037035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45985.952437037035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45985.952437037035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45985.952437037035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45985.952437037035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45985.952437037035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45985.952437037035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45985.952437037035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45985.952437037035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45985.952437037035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45985.952437037035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45985.952437037035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45985.952437037035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45985.952437037035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45985.952437037035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45985.952437037035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45985.952437037035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45985.952437037035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45985.952437037035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45985.952437037035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45985.952437037035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45985.952437037035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45985.952437037035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45985.952437037035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45985.952437037035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45985.952437037035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45985.952437037035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45985.952437037035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45985.952437037035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45985.952437037035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45985.952437037035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45985.952437037035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45985.952437037035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45985.952437037035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45985.952437037035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45985.952437037035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45985.952437037035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45985.952437037035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45985.952437037035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45985.952437037035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45985.952437037035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45985.952437037035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45985.952437037035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45985.952437037035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45985.952437037035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45985.952437037035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45985.952437037035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45985.952437037035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45985.952437037035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45985.952437037035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45985.952437037035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45985.952437037035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45985.952437037035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45985.952437037035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45985.952437037035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45985.952437037035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45985.952437037035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45985.952437037035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45985.952437037035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45985.952437037035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45985.952437037035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45985.952437037035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45985.952437037035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45985.952437037035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45985.952437037035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45985.952437037035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45985.952437037035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45985.952437037035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45985.952437037035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45985.952437037035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45985.952437037035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45985.952437037035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45985.952437037035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45985.952437037035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45985.952437037035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45985.952437037035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45985.952437037035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45985.952437037035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45985.952437037035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45985.952437037035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45985.952437037035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45985.952437037035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45985.952437037035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45985.952437037035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45985.952437037035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45985.952437037035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45985.952437037035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45985.952437037035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45985.952437037035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45985.952437037035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45985.952437037035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45985.952437037035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45985.952437037035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45985.952437037035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45985.952437037035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45985.952437037035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45985.952437037035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45985.952437037035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45985.952437037035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45985.952437037035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45985.952437037035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45985.952437037035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45985.952437037035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45985.952437037035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45985.952437037035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45985.952437037035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45985.952437037035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45985.952437037035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45985.952437037035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45985.952437037035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45985.952437037035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45985.952437037035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45985.952437037035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45985.952437037035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45985.952437037035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45985.952437037035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45985.952437037035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45985.952437037035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45985.952437037035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45985.952437037035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45985.952437037035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45985.952437037035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45985.952437037035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45985.952437037035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45985.952437037035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45985.952437037035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45985.952437037035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45985.952437037035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45985.952437037035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45985.952437037035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45985.952437037035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45985.952437037035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45985.952437037035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45985.952437037035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45985.952437037035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45985.952437037035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45985.952437037035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45985.952437037035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45985.952437037035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45985.952437037035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45985.952437037035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45985.952437037035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45985.952437037035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45985.952437037035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45985.952437037035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45985.952437037035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45985.952437037035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45985.952437037035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45985.952437037035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45985.952437037035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45985.952437037035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45985.952437037035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45985.952437037035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45985.952437037035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45985.952437037035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45985.952437037035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45985.952437037035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45985.952437037035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45985.952437037035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45985.952437037035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45985.952437037035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45985.952437037035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45985.952437037035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45985.952437037035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45985.952437037035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45985.952437037035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45985.952437037035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45985.952437037035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45985.952437037035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45985.952437037035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45985.952437037035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45985.952437037035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45985.952437037035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45985.952437037035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45985.952437037035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45985.952437037035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45985.952437037035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45985.952437037035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45985.952437037035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45985.952437037035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45985.952437037035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45985.952437037035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45985.952437037035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45985.952437037035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45985.952437037035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45985.952437037035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45985.952437037035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45985.952437037035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45985.952437037035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45985.952437037035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45985.952437037035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45985.952437037035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45985.952437037035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45985.952437037035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45985.952437037035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45985.952437037035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45985.952437037035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45985.952437037035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45985.952437037035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45985.952437037035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45985.952437037035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45985.952437037035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45985.952437037035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45985.952437037035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45985.952437037035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45985.952437037035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45985.952437037035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45985.952437037035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45985.952437037035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45985.952437037035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45985.952437037035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45985.952437037035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45985.952437037035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45985.952437037035</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2"/>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282.47171944443835</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6" ca="1" si="0">IFERROR(NOW()-F3,"")</f>
        <v>0.12582824073615484</v>
      </c>
      <c r="H3" s="95">
        <v>45985.805798611109</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28729</v>
      </c>
      <c r="E4" s="94" t="s">
        <v>39021</v>
      </c>
      <c r="F4" s="95">
        <v>45985.941655092596</v>
      </c>
      <c r="G4" s="96">
        <f t="shared" ca="1" si="0"/>
        <v>1.0781944438349456E-2</v>
      </c>
      <c r="H4" s="95">
        <v>45985.925868055558</v>
      </c>
      <c r="I4" s="113" t="str">
        <f>IFERROR(VLOOKUP(D4,DB!A:F,6,0),"")</f>
        <v>SCECO</v>
      </c>
      <c r="J4" s="113" t="str">
        <f>IFERROR(VLOOKUP(D4,DB!A:G,7,0),"")</f>
        <v>Good</v>
      </c>
      <c r="K4" s="97" t="s">
        <v>39118</v>
      </c>
      <c r="L4" s="91" t="str">
        <f>IFERROR(VLOOKUP(D4,DB!A:I,9,0),"")</f>
        <v>Latis</v>
      </c>
    </row>
    <row r="5" spans="1:16" ht="15" customHeight="1">
      <c r="A5" s="113"/>
      <c r="B5" s="113" t="str">
        <f>IFERROR(VLOOKUP(D5,DB!A:K,11,0),"")</f>
        <v>R4</v>
      </c>
      <c r="C5" s="93"/>
      <c r="D5" s="91" t="s">
        <v>39119</v>
      </c>
      <c r="E5" s="94"/>
      <c r="F5" s="95"/>
      <c r="G5" s="96">
        <f t="shared" ca="1" si="0"/>
        <v>45985.952437037035</v>
      </c>
      <c r="H5" s="95"/>
      <c r="I5" s="113" t="str">
        <f>IFERROR(VLOOKUP(D5,DB!A:F,6,0),"")</f>
        <v>SCECO</v>
      </c>
      <c r="J5" s="113" t="str">
        <f>IFERROR(VLOOKUP(D5,DB!A:G,7,0),"")</f>
        <v>Vandalized</v>
      </c>
      <c r="K5" s="97"/>
      <c r="L5" s="91" t="str">
        <f>IFERROR(VLOOKUP(D5,DB!A:I,9,0),"")</f>
        <v>Latis</v>
      </c>
    </row>
    <row r="6" spans="1:16" ht="15" customHeight="1">
      <c r="A6" s="113"/>
      <c r="B6" s="113" t="str">
        <f>IFERROR(VLOOKUP(D6,DB!A:K,11,0),"")</f>
        <v/>
      </c>
      <c r="C6" s="93"/>
      <c r="D6" s="91"/>
      <c r="E6" s="94"/>
      <c r="F6" s="95"/>
      <c r="G6" s="96">
        <f t="shared" ca="1" si="0"/>
        <v>45985.952437037035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70" ca="1" si="1">IFERROR(NOW()-F7,"")</f>
        <v>45985.952437037035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45985.952437037035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45985.952437037035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45985.952437037035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45985.952437037035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45985.952437037035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45985.952437037035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45985.952437037035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45985.952437037035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45985.952437037035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45985.952437037035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45985.952437037035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45985.952437037035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45985.952437037035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45985.952437037035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45985.952437037035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45985.952437037035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45985.952437037035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45985.952437037035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45985.952437037035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45985.952437037035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45985.952437037035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45985.952437037035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45985.952437037035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45985.952437037035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45985.952437037035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45985.952437037035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45985.952437037035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45985.952437037035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45985.952437037035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45985.952437037035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45985.952437037035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45985.952437037035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45985.952437037035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45985.952437037035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45985.952437037035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45985.952437037035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45985.952437037035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45985.952437037035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45985.952437037035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45985.952437037035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45985.952437037035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45985.952437037035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45985.952437037035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45985.952437037035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45985.952437037035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45985.952437037035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45985.952437037035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45985.952437037035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45985.952437037035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45985.952437037035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45985.952437037035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45985.952437037035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45985.952437037035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45985.952437037035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45985.952437037035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45985.952437037035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45985.952437037035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45985.952437037035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45985.952437037035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45985.952437037035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45985.952437037035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45985.952437037035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45985.952437037035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ref="G71:G134" ca="1" si="2">IFERROR(NOW()-F71,"")</f>
        <v>45985.952437037035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45985.952437037035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45985.952437037035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45985.952437037035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45985.952437037035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45985.952437037035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45985.952437037035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45985.952437037035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45985.952437037035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45985.952437037035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45985.952437037035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45985.952437037035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45985.952437037035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45985.952437037035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45985.952437037035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45985.952437037035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45985.952437037035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45985.952437037035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45985.952437037035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45985.952437037035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45985.952437037035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45985.952437037035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45985.952437037035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45985.952437037035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45985.952437037035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45985.952437037035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45985.952437037035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45985.952437037035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45985.952437037035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45985.952437037035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45985.952437037035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45985.952437037035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45985.952437037035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45985.952437037035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45985.952437037035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45985.952437037035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45985.952437037035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45985.952437037035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45985.952437037035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45985.952437037035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45985.952437037035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45985.952437037035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45985.952437037035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45985.952437037035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45985.952437037035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45985.952437037035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45985.952437037035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45985.952437037035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45985.952437037035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45985.952437037035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45985.952437037035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45985.952437037035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45985.952437037035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45985.952437037035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45985.952437037035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45985.952437037035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45985.952437037035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45985.952437037035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45985.952437037035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45985.952437037035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45985.952437037035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45985.952437037035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45985.952437037035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45985.952437037035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ref="G135:G198" ca="1" si="3">IFERROR(NOW()-F135,"")</f>
        <v>45985.952437037035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45985.952437037035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45985.952437037035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45985.952437037035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45985.952437037035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45985.952437037035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45985.952437037035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45985.952437037035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45985.952437037035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45985.952437037035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45985.952437037035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45985.952437037035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45985.952437037035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45985.952437037035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45985.952437037035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45985.952437037035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45985.952437037035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45985.952437037035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45985.952437037035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45985.952437037035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45985.952437037035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45985.952437037035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45985.952437037035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45985.952437037035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45985.952437037035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45985.952437037035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45985.952437037035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45985.952437037035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45985.952437037035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45985.952437037035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45985.952437037035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45985.952437037035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45985.952437037035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45985.952437037035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45985.952437037035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45985.952437037035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45985.952437037035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45985.952437037035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45985.952437037035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45985.952437037035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45985.952437037035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45985.952437037035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45985.952437037035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45985.952437037035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45985.952437037035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45985.952437037035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45985.952437037035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45985.952437037035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45985.952437037035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45985.952437037035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45985.952437037035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45985.952437037035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45985.952437037035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45985.952437037035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45985.952437037035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45985.952437037035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45985.952437037035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45985.952437037035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45985.952437037035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45985.952437037035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45985.952437037035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45985.952437037035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45985.952437037035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45985.952437037035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ref="G199:G262" ca="1" si="4">IFERROR(NOW()-F199,"")</f>
        <v>45985.952437037035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45985.952437037035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45985.952437037035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45985.952437037035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45985.952437037035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45985.952437037035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45985.952437037035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45985.952437037035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45985.952437037035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45985.952437037035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45985.952437037035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45985.952437037035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45985.952437037035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45985.952437037035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45985.952437037035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45985.952437037035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45985.952437037035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45985.952437037035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45985.952437037035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45985.952437037035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45985.952437037035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45985.952437037035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45985.952437037035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45985.952437037035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45985.952437037035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45985.952437037035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45985.952437037035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45985.952437037035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45985.952437037035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45985.952437037035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45985.952437037035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45985.952437037035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45985.952437037035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45985.952437037035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45985.952437037035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45985.952437037035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45985.952437037035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45985.952437037035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45985.952437037035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45985.952437037035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45985.952437037035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45985.952437037035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45985.952437037035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45985.952437037035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45985.952437037035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45985.952437037035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45985.952437037035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45985.952437037035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45985.952437037035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45985.952437037035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45985.952437037035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45985.952437037035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45985.952437037035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45985.952437037035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45985.952437037035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45985.952437037035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45985.952437037035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45985.952437037035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45985.952437037035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45985.952437037035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45985.952437037035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45985.952437037035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45985.952437037035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45985.952437037035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ref="G263:G326" ca="1" si="5">IFERROR(NOW()-F263,"")</f>
        <v>45985.952437037035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45985.952437037035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45985.952437037035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45985.952437037035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45985.952437037035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45985.952437037035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45985.952437037035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45985.952437037035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45985.952437037035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45985.952437037035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45985.952437037035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45985.952437037035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45985.952437037035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45985.952437037035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45985.952437037035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45985.952437037035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45985.952437037035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45985.952437037035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45985.952437037035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45985.952437037035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45985.952437037035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45985.952437037035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45985.952437037035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45985.952437037035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45985.952437037035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45985.952437037035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45985.952437037035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45985.952437037035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45985.952437037035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45985.952437037035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45985.952437037035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45985.952437037035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45985.952437037035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45985.952437037035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45985.952437037035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45985.952437037035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45985.952437037035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45985.952437037035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45985.952437037035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45985.952437037035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45985.952437037035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45985.952437037035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45985.952437037035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45985.952437037035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45985.952437037035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45985.952437037035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45985.952437037035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45985.952437037035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45985.952437037035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45985.952437037035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45985.952437037035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45985.952437037035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45985.952437037035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45985.952437037035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45985.952437037035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45985.952437037035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45985.952437037035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45985.952437037035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45985.952437037035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45985.952437037035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45985.952437037035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45985.952437037035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45985.952437037035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45985.952437037035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ref="G327:G372" ca="1" si="6">IFERROR(NOW()-F327,"")</f>
        <v>45985.952437037035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45985.952437037035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45985.952437037035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45985.952437037035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45985.952437037035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45985.952437037035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45985.952437037035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45985.952437037035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45985.952437037035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45985.952437037035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45985.952437037035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45985.952437037035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45985.952437037035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45985.952437037035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45985.952437037035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45985.952437037035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45985.952437037035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45985.952437037035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45985.952437037035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45985.952437037035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45985.952437037035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45985.952437037035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45985.952437037035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45985.952437037035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45985.952437037035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45985.952437037035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45985.952437037035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45985.952437037035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45985.952437037035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45985.952437037035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45985.952437037035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45985.952437037035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45985.952437037035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45985.952437037035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45985.952437037035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45985.952437037035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45985.952437037035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45985.952437037035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45985.952437037035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45985.952437037035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45985.952437037035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45985.952437037035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45985.952437037035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45985.952437037035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45985.952437037035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45985.952437037035</v>
      </c>
      <c r="H372" s="95"/>
      <c r="I372" s="113" t="str">
        <f>IFERROR(VLOOKUP(D372,DB!A:F,6,0),"")</f>
        <v/>
      </c>
      <c r="J372" s="113" t="str">
        <f>IFERROR(VLOOKUP(D372,DB!A:G,7,0),"")</f>
        <v/>
      </c>
      <c r="K372" s="97"/>
      <c r="L372" s="91" t="str">
        <f>IFERROR(VLOOKUP(D372,DB!A:I,9,0),"")</f>
        <v/>
      </c>
    </row>
  </sheetData>
  <dataValidations count="2">
    <dataValidation allowBlank="1" showInputMessage="1" showErrorMessage="1" sqref="E1" xr:uid="{A4F81451-56CC-4543-9497-104C4E44EE4B}"/>
    <dataValidation type="list" allowBlank="1" showInputMessage="1" showErrorMessage="1" sqref="E2:E3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94.120376851846231</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39102</v>
      </c>
      <c r="F3" s="38">
        <v>45926.188877314817</v>
      </c>
      <c r="G3" s="108">
        <f t="shared" ref="G3" ca="1" si="0">IFERROR(NOW()-F3,"")</f>
        <v>59.763559722217906</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39102</v>
      </c>
      <c r="F4" s="110">
        <v>45948.661111111112</v>
      </c>
      <c r="G4" s="111">
        <f t="shared" ref="G4" ca="1" si="1">IFERROR(NOW()-F4,"")</f>
        <v>37.291325925922138</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4.5791384259209735</v>
      </c>
      <c r="H5" s="122">
        <v>45981.360798611109</v>
      </c>
      <c r="I5" s="109" t="str">
        <f>IFERROR(VLOOKUP(D5,DB!A:F,6,0),"")</f>
        <v>SCECO</v>
      </c>
      <c r="J5" s="109" t="str">
        <f>IFERROR(VLOOKUP(D5,DB!A:G,7,0),"")</f>
        <v>Dead</v>
      </c>
      <c r="K5" s="109" t="s">
        <v>39127</v>
      </c>
      <c r="L5" s="109" t="str">
        <f>IFERROR(VLOOKUP(D5,DB!A:I,9,0),"")</f>
        <v>Latis</v>
      </c>
    </row>
    <row r="6" spans="1:13">
      <c r="A6" s="109" t="s">
        <v>39128</v>
      </c>
      <c r="B6" s="109" t="str">
        <f>IFERROR(VLOOKUP(D6,DB!A:K,11,0),"")</f>
        <v>R5</v>
      </c>
      <c r="C6" s="109">
        <v>3</v>
      </c>
      <c r="D6" s="109" t="s">
        <v>35449</v>
      </c>
      <c r="E6" s="109" t="s">
        <v>39102</v>
      </c>
      <c r="F6" s="109" t="s">
        <v>39129</v>
      </c>
      <c r="G6" s="111" t="str">
        <f ca="1">IFERROR(NOW()-F6,"")</f>
        <v/>
      </c>
      <c r="H6" s="122">
        <v>45985.908877314818</v>
      </c>
      <c r="I6" s="109" t="str">
        <f>IFERROR(VLOOKUP(D6,DB!A:F,6,0),"")</f>
        <v>Generator-SG</v>
      </c>
      <c r="J6" s="109" t="str">
        <f>IFERROR(VLOOKUP(D6,DB!A:G,7,0),"")</f>
        <v>Good</v>
      </c>
      <c r="K6" s="109" t="s">
        <v>39130</v>
      </c>
      <c r="L6" s="109" t="str">
        <f>IFERROR(VLOOKUP(D6,DB!A:I,9,0),"")</f>
        <v>Latis</v>
      </c>
    </row>
    <row r="7" spans="1:13">
      <c r="A7" s="109" t="s">
        <v>39131</v>
      </c>
      <c r="B7" s="109" t="str">
        <f>IFERROR(VLOOKUP(D7,DB!A:K,11,0),"")</f>
        <v>R5</v>
      </c>
      <c r="C7" s="109">
        <v>1</v>
      </c>
      <c r="D7" s="109" t="s">
        <v>32330</v>
      </c>
      <c r="E7" s="109" t="s">
        <v>39021</v>
      </c>
      <c r="F7" s="122">
        <v>45985.930601851855</v>
      </c>
      <c r="G7" s="111">
        <f ca="1">IFERROR(NOW()-F7,"")</f>
        <v>2.1835185179952532E-2</v>
      </c>
      <c r="H7" s="122">
        <v>45985.920300925929</v>
      </c>
      <c r="I7" s="109" t="str">
        <f>IFERROR(VLOOKUP(D7,DB!A:F,6,0),"")</f>
        <v>SCECO</v>
      </c>
      <c r="J7" s="109" t="str">
        <f>IFERROR(VLOOKUP(D7,DB!A:G,7,0),"")</f>
        <v>Dead</v>
      </c>
      <c r="K7" s="109" t="s">
        <v>39130</v>
      </c>
      <c r="L7" s="109" t="str">
        <f>IFERROR(VLOOKUP(D7,DB!A:I,9,0),"")</f>
        <v>Latis</v>
      </c>
    </row>
    <row r="8" spans="1:13">
      <c r="A8" s="109" t="s">
        <v>39132</v>
      </c>
      <c r="B8" s="109" t="str">
        <f>IFERROR(VLOOKUP(D8,DB!A:K,11,0),"")</f>
        <v>R5</v>
      </c>
      <c r="C8" s="109">
        <v>1</v>
      </c>
      <c r="D8" s="109" t="s">
        <v>32245</v>
      </c>
      <c r="E8" s="109" t="s">
        <v>39021</v>
      </c>
      <c r="F8" s="122">
        <v>45985.941192129627</v>
      </c>
      <c r="G8" s="111">
        <f ca="1">IFERROR(NOW()-F8,"")</f>
        <v>1.1244907407672144E-2</v>
      </c>
      <c r="H8" s="122">
        <v>45985.762777777774</v>
      </c>
      <c r="I8" s="109" t="str">
        <f>IFERROR(VLOOKUP(D8,DB!A:F,6,0),"")</f>
        <v>SCECO</v>
      </c>
      <c r="J8" s="109" t="str">
        <f>IFERROR(VLOOKUP(D8,DB!A:G,7,0),"")</f>
        <v>Dead</v>
      </c>
      <c r="K8" s="109" t="s">
        <v>39130</v>
      </c>
      <c r="L8" s="109" t="str">
        <f>IFERROR(VLOOKUP(D8,DB!A:I,9,0),"")</f>
        <v>Latis</v>
      </c>
    </row>
    <row r="9" spans="1:13">
      <c r="A9" s="109"/>
      <c r="B9" s="109" t="str">
        <f>IFERROR(VLOOKUP(D9,DB!A:K,11,0),"")</f>
        <v/>
      </c>
      <c r="C9" s="109"/>
      <c r="D9" s="109"/>
      <c r="E9" s="109"/>
      <c r="F9" s="109"/>
      <c r="G9" s="111">
        <f ca="1">IFERROR(NOW()-F9,"")</f>
        <v>45985.952437037035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45985.952437037035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45985.952437037035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45985.952437037035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45985.952437037035</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45985.952437037035</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45985.952437037035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45985.952437037035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45985.952437037035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45985.952437037035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45985.952437037035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45985.952437037035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45985.952437037035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45985.952437037035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45985.952437037035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45985.952437037035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45985.952437037035</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45985.952437037035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45985.952437037035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45985.952437037035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45985.952437037035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45985.952437037035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45985.952437037035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45985.952437037035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45985.952437037035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45985.952437037035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45985.952437037035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45985.952437037035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45985.952437037035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45985.952437037035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45985.952437037035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45985.952437037035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45985.952437037035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45985.952437037035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45985.952437037035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45985.952437037035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45985.952437037035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45985.952437037035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45985.952437037035</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45985.952437037035</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45985.952437037035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45985.952437037035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45985.952437037035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45985.952437037035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45985.952437037035</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t="s">
        <v>39133</v>
      </c>
      <c r="E2" s="109"/>
      <c r="F2" s="145"/>
      <c r="G2" s="75">
        <f ca="1">IFERROR(NOW()-F2,"-")</f>
        <v>45985.952437037035</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45985.952437037035</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45985.952437037035</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45985.952437037035</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45985.952437037035</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45985.952437037035</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45985.952437037035</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45985.952437037035</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45985.952437037035</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45985.952437037035</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45985.952437037035</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45985.952437037035</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45985.952437037035</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45985.952437037035</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45985.952437037035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45985.952437037035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45985.952437037035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45985.952437037035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45985.952437037035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45985.952437037035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45985.952437037035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45985.952437037035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45985.952437037035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45985.952437037035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45985.952437037035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45985.952437037035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45985.952437037035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45985.952437037035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45985.952437037035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45985.952437037035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45985.952437037035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45985.952437037035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45985.952437037035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45985.952437037035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45985.952437037035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45985.952437037035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45985.952437037035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45985.952437037035</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45985.952437037035</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45985.952437037035</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45985.952437037035</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45985.952437037035</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45985.952437037035</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2025-11-24T19:53:28Z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